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lonuniversity-my.sharepoint.com/personal/chayes10_elon_edu/Documents/reports/Registrars Report/"/>
    </mc:Choice>
  </mc:AlternateContent>
  <bookViews>
    <workbookView xWindow="-15" yWindow="-15" windowWidth="9630" windowHeight="7710" tabRatio="674"/>
  </bookViews>
  <sheets>
    <sheet name="COVER" sheetId="1" r:id="rId1"/>
    <sheet name="ENROLLMENT" sheetId="2" r:id="rId2"/>
    <sheet name="REL AND STATE" sheetId="3" r:id="rId3"/>
    <sheet name="COUNTY AND COUNTRY" sheetId="4" r:id="rId4"/>
    <sheet name="MAJORS" sheetId="6" r:id="rId5"/>
    <sheet name="3 YEAR COMP" sheetId="9" r:id="rId6"/>
    <sheet name="3 YEAR COMP MAJORS" sheetId="8" r:id="rId7"/>
  </sheets>
  <definedNames>
    <definedName name="_Key1" localSheetId="3" hidden="1">'COUNTY AND COUNTRY'!$B$4</definedName>
    <definedName name="_Key1" hidden="1">'REL AND STATE'!$C$17</definedName>
    <definedName name="_Key2" hidden="1">'COUNTY AND COUNTRY'!$A$4</definedName>
    <definedName name="_Order1" hidden="1">0</definedName>
    <definedName name="_Order2" hidden="1">255</definedName>
    <definedName name="_Regression_Int" localSheetId="6" hidden="1">1</definedName>
    <definedName name="_Regression_Int" localSheetId="3" hidden="1">1</definedName>
    <definedName name="_Regression_Int" localSheetId="1" hidden="1">1</definedName>
    <definedName name="_Regression_Int" localSheetId="4" hidden="1">1</definedName>
    <definedName name="_Regression_Int" localSheetId="2" hidden="1">1</definedName>
    <definedName name="_Sort" localSheetId="3" hidden="1">'COUNTY AND COUNTRY'!$A$9:$C$25</definedName>
    <definedName name="_Sort" hidden="1">'REL AND STATE'!$A$34:$D$35</definedName>
    <definedName name="_xlnm.Print_Area" localSheetId="5">'3 YEAR COMP'!$A$1:$L$32</definedName>
    <definedName name="_xlnm.Print_Area" localSheetId="6">'3 YEAR COMP MAJORS'!$A$1:$I$39</definedName>
    <definedName name="_xlnm.Print_Area" localSheetId="3">'COUNTY AND COUNTRY'!$A$1:$F$48</definedName>
    <definedName name="_xlnm.Print_Area" localSheetId="1">ENROLLMENT!$A$1:$L$29</definedName>
    <definedName name="_xlnm.Print_Area" localSheetId="4">MAJORS!$A$1:$F$46</definedName>
    <definedName name="_xlnm.Print_Area" localSheetId="2">'REL AND STATE'!$B$1:$D$45</definedName>
    <definedName name="Print_Area_MI" localSheetId="6">'3 YEAR COMP MAJORS'!$A$1:$A$41</definedName>
    <definedName name="Print_Area_MI" localSheetId="3">'COUNTY AND COUNTRY'!$A$1:$F$53</definedName>
    <definedName name="Print_Area_MI" localSheetId="1">ENROLLMENT!$A$1:$L$33</definedName>
    <definedName name="Print_Area_MI" localSheetId="4">MAJORS!$A$1:$D$69</definedName>
    <definedName name="Print_Area_MI" localSheetId="2">'REL AND STATE'!$B$1:$D$45</definedName>
    <definedName name="Print_Area_MI">#REF!</definedName>
    <definedName name="_TOT1" localSheetId="3">'COUNTY AND COUNTRY'!$B$27</definedName>
    <definedName name="_TOT1">'REL AND STATE'!$C$14</definedName>
  </definedNames>
  <calcPr calcId="152511"/>
</workbook>
</file>

<file path=xl/calcChain.xml><?xml version="1.0" encoding="utf-8"?>
<calcChain xmlns="http://schemas.openxmlformats.org/spreadsheetml/2006/main">
  <c r="C26" i="4" l="1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D39" i="3"/>
  <c r="D29" i="3"/>
  <c r="H30" i="9"/>
  <c r="D43" i="3"/>
  <c r="D42" i="3"/>
  <c r="D41" i="3"/>
  <c r="D40" i="3"/>
  <c r="D38" i="3"/>
  <c r="D37" i="3"/>
  <c r="D36" i="3"/>
  <c r="D35" i="3"/>
  <c r="D34" i="3"/>
  <c r="D33" i="3"/>
  <c r="D32" i="3"/>
  <c r="D31" i="3"/>
  <c r="D30" i="3"/>
  <c r="D28" i="3"/>
  <c r="D27" i="3"/>
  <c r="D26" i="3"/>
  <c r="D25" i="3"/>
  <c r="D24" i="3"/>
  <c r="D23" i="3"/>
  <c r="D22" i="3"/>
  <c r="D21" i="3"/>
  <c r="D20" i="3"/>
  <c r="D19" i="3"/>
  <c r="D17" i="3"/>
  <c r="D12" i="3"/>
  <c r="D11" i="3"/>
  <c r="D10" i="3"/>
  <c r="D9" i="3"/>
  <c r="D8" i="3"/>
  <c r="D7" i="3"/>
  <c r="D6" i="3"/>
  <c r="D4" i="3"/>
  <c r="D3" i="3"/>
  <c r="D2" i="3"/>
  <c r="D39" i="8"/>
  <c r="I34" i="8"/>
  <c r="F34" i="6"/>
  <c r="I24" i="8"/>
  <c r="I18" i="8"/>
  <c r="I5" i="8"/>
  <c r="L30" i="9"/>
  <c r="L23" i="9"/>
  <c r="L10" i="9"/>
  <c r="L16" i="9" s="1"/>
  <c r="L25" i="9" s="1"/>
  <c r="H23" i="9"/>
  <c r="H10" i="9"/>
  <c r="H16" i="9" s="1"/>
  <c r="H25" i="9" s="1"/>
  <c r="D30" i="9"/>
  <c r="D23" i="9"/>
  <c r="D16" i="9"/>
  <c r="D25" i="9" s="1"/>
  <c r="D10" i="9"/>
  <c r="C44" i="3"/>
  <c r="D44" i="3"/>
  <c r="B39" i="6"/>
  <c r="B27" i="4"/>
  <c r="C27" i="4" s="1"/>
  <c r="H34" i="8"/>
  <c r="G34" i="8"/>
  <c r="H24" i="8"/>
  <c r="H18" i="8"/>
  <c r="H5" i="8"/>
  <c r="C39" i="8"/>
  <c r="K10" i="9"/>
  <c r="K16" i="9" s="1"/>
  <c r="K25" i="9" s="1"/>
  <c r="K23" i="9"/>
  <c r="C23" i="9"/>
  <c r="G23" i="9"/>
  <c r="J23" i="9"/>
  <c r="F23" i="9"/>
  <c r="B23" i="9"/>
  <c r="K18" i="2"/>
  <c r="K20" i="2"/>
  <c r="J20" i="2"/>
  <c r="L20" i="2" s="1"/>
  <c r="G22" i="2"/>
  <c r="F22" i="2"/>
  <c r="C22" i="2"/>
  <c r="D22" i="2"/>
  <c r="B22" i="2"/>
  <c r="J30" i="9"/>
  <c r="J10" i="9"/>
  <c r="J16" i="9"/>
  <c r="J25" i="9" s="1"/>
  <c r="G10" i="9"/>
  <c r="G16" i="9"/>
  <c r="G25" i="9"/>
  <c r="C10" i="9"/>
  <c r="C16" i="9" s="1"/>
  <c r="C25" i="9" s="1"/>
  <c r="K30" i="9"/>
  <c r="K28" i="2"/>
  <c r="H28" i="2"/>
  <c r="K21" i="2"/>
  <c r="L21" i="2" s="1"/>
  <c r="K19" i="2"/>
  <c r="L19" i="2" s="1"/>
  <c r="J21" i="2"/>
  <c r="J19" i="2"/>
  <c r="C30" i="9"/>
  <c r="G30" i="9"/>
  <c r="B30" i="9"/>
  <c r="B10" i="9"/>
  <c r="B16" i="9"/>
  <c r="B25" i="9" s="1"/>
  <c r="H19" i="2"/>
  <c r="D19" i="2"/>
  <c r="G24" i="8"/>
  <c r="G18" i="8"/>
  <c r="G5" i="8"/>
  <c r="B39" i="8"/>
  <c r="F30" i="9"/>
  <c r="F10" i="9"/>
  <c r="F16" i="9"/>
  <c r="F25" i="9"/>
  <c r="J18" i="2"/>
  <c r="L18" i="2" s="1"/>
  <c r="C45" i="3"/>
  <c r="D45" i="3"/>
  <c r="J10" i="2"/>
  <c r="H18" i="2"/>
  <c r="D18" i="2"/>
  <c r="G8" i="2"/>
  <c r="G14" i="2" s="1"/>
  <c r="G24" i="2" s="1"/>
  <c r="F8" i="2"/>
  <c r="F14" i="2"/>
  <c r="F24" i="2" s="1"/>
  <c r="K7" i="2"/>
  <c r="J7" i="2"/>
  <c r="L7" i="2"/>
  <c r="K6" i="2"/>
  <c r="K8" i="2" s="1"/>
  <c r="K14" i="2" s="1"/>
  <c r="K24" i="2" s="1"/>
  <c r="J6" i="2"/>
  <c r="L6" i="2"/>
  <c r="J13" i="2"/>
  <c r="K13" i="2"/>
  <c r="K10" i="2"/>
  <c r="L10" i="2" s="1"/>
  <c r="J11" i="2"/>
  <c r="K11" i="2"/>
  <c r="L11" i="2"/>
  <c r="J12" i="2"/>
  <c r="L12" i="2" s="1"/>
  <c r="K12" i="2"/>
  <c r="J8" i="2"/>
  <c r="J14" i="2" s="1"/>
  <c r="H22" i="2"/>
  <c r="H7" i="2"/>
  <c r="H6" i="2"/>
  <c r="H10" i="2"/>
  <c r="H11" i="2"/>
  <c r="H12" i="2"/>
  <c r="H13" i="2"/>
  <c r="D7" i="2"/>
  <c r="D6" i="2"/>
  <c r="D8" i="2" s="1"/>
  <c r="D14" i="2" s="1"/>
  <c r="D24" i="2" s="1"/>
  <c r="D13" i="2"/>
  <c r="D10" i="2"/>
  <c r="D11" i="2"/>
  <c r="D12" i="2"/>
  <c r="C8" i="2"/>
  <c r="C14" i="2"/>
  <c r="C24" i="2" s="1"/>
  <c r="B8" i="2"/>
  <c r="B14" i="2"/>
  <c r="B24" i="2"/>
  <c r="D27" i="2"/>
  <c r="D29" i="2" s="1"/>
  <c r="D21" i="2"/>
  <c r="D20" i="2"/>
  <c r="H20" i="2"/>
  <c r="H21" i="2"/>
  <c r="H27" i="2"/>
  <c r="H29" i="2"/>
  <c r="J27" i="2"/>
  <c r="L27" i="2" s="1"/>
  <c r="K27" i="2"/>
  <c r="K29" i="2"/>
  <c r="J29" i="2"/>
  <c r="G29" i="2"/>
  <c r="F29" i="2"/>
  <c r="C29" i="2"/>
  <c r="B29" i="2"/>
  <c r="C14" i="3"/>
  <c r="D14" i="3" s="1"/>
  <c r="F18" i="6"/>
  <c r="F24" i="6"/>
  <c r="F5" i="6"/>
  <c r="K22" i="2"/>
  <c r="H8" i="2"/>
  <c r="H14" i="2" s="1"/>
  <c r="H24" i="2" s="1"/>
  <c r="L8" i="2"/>
  <c r="L13" i="2"/>
  <c r="L14" i="2" l="1"/>
  <c r="J24" i="2"/>
  <c r="J22" i="2"/>
  <c r="L22" i="2" s="1"/>
  <c r="L24" i="2" l="1"/>
  <c r="L28" i="2" s="1"/>
  <c r="L29" i="2" s="1"/>
</calcChain>
</file>

<file path=xl/sharedStrings.xml><?xml version="1.0" encoding="utf-8"?>
<sst xmlns="http://schemas.openxmlformats.org/spreadsheetml/2006/main" count="355" uniqueCount="240">
  <si>
    <t>R E G I S T R A R ' S  R E P O R T</t>
  </si>
  <si>
    <t>Part I</t>
  </si>
  <si>
    <t>Enrollment Report</t>
  </si>
  <si>
    <t>Part II</t>
  </si>
  <si>
    <t>Breakdown by Church, State,</t>
  </si>
  <si>
    <t>County and Foreign Countries</t>
  </si>
  <si>
    <t>Part III</t>
  </si>
  <si>
    <t>MALE</t>
  </si>
  <si>
    <t>FEMALE</t>
  </si>
  <si>
    <t>TOTAL</t>
  </si>
  <si>
    <t>UNDERGRADUATE ENROLLMENT</t>
  </si>
  <si>
    <t>PART-</t>
  </si>
  <si>
    <t>FULL-</t>
  </si>
  <si>
    <t>COMBINED</t>
  </si>
  <si>
    <t>TIME</t>
  </si>
  <si>
    <t>First Time In College</t>
  </si>
  <si>
    <t>Other Freshmen</t>
  </si>
  <si>
    <t xml:space="preserve">  Total Freshmen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</si>
  <si>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</si>
  <si>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</si>
  <si>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</si>
  <si>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</si>
  <si>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</si>
  <si>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</si>
  <si>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</si>
  <si>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</si>
  <si>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</si>
  <si>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HOUSING</t>
  </si>
  <si>
    <t>Residence Hall</t>
  </si>
  <si>
    <t>Commuter</t>
  </si>
  <si>
    <t>Total</t>
  </si>
  <si>
    <t>CHURCH DENOMINATIONS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</si>
  <si>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</si>
  <si>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</si>
  <si>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</si>
  <si>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</si>
  <si>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</si>
  <si>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</si>
  <si>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</si>
  <si>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</si>
  <si>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</si>
  <si>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Other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</si>
  <si>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</si>
  <si>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</si>
  <si>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</si>
  <si>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</si>
  <si>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</si>
  <si>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</si>
  <si>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</si>
  <si>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</si>
  <si>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</si>
  <si>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</si>
  <si>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Massachusetts</t>
  </si>
  <si>
    <t>Georgia</t>
  </si>
  <si>
    <t>Ohio</t>
  </si>
  <si>
    <t>Delaware</t>
  </si>
  <si>
    <t>South Carolina</t>
  </si>
  <si>
    <t>West Virginia</t>
  </si>
  <si>
    <t>Maine</t>
  </si>
  <si>
    <t>Vermont</t>
  </si>
  <si>
    <t>New Hampshire</t>
  </si>
  <si>
    <t>Rhode Island</t>
  </si>
  <si>
    <t>Tennessee</t>
  </si>
  <si>
    <t>Texas</t>
  </si>
  <si>
    <t>Other States, D.C. &amp; For. Countries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</si>
  <si>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</si>
  <si>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</si>
  <si>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</si>
  <si>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</si>
  <si>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</si>
  <si>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</si>
  <si>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</si>
  <si>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</si>
  <si>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</si>
  <si>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</si>
  <si>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</si>
  <si>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Rockingham</t>
  </si>
  <si>
    <t>Davidson</t>
  </si>
  <si>
    <t>Randolph</t>
  </si>
  <si>
    <t>Catawba</t>
  </si>
  <si>
    <t>New Hanover</t>
  </si>
  <si>
    <t>Buncombe</t>
  </si>
  <si>
    <t>Other Counties</t>
  </si>
  <si>
    <t>FOREIGN COUNTRIES REPRESENTED</t>
  </si>
  <si>
    <t>Japan</t>
  </si>
  <si>
    <t>South Africa</t>
  </si>
  <si>
    <t>Germany</t>
  </si>
  <si>
    <t>UNDERGRADUATE</t>
  </si>
  <si>
    <t>Accounting</t>
  </si>
  <si>
    <t>Art</t>
  </si>
  <si>
    <t>Biology</t>
  </si>
  <si>
    <t>Business Administration</t>
  </si>
  <si>
    <t>Chemistry</t>
  </si>
  <si>
    <t>Communications</t>
  </si>
  <si>
    <t>Computer Science</t>
  </si>
  <si>
    <t>Economics</t>
  </si>
  <si>
    <t>Elementary Education</t>
  </si>
  <si>
    <t>English</t>
  </si>
  <si>
    <t>Environmental Studies</t>
  </si>
  <si>
    <t>French</t>
  </si>
  <si>
    <t>Health Education</t>
  </si>
  <si>
    <t>History</t>
  </si>
  <si>
    <t>Human Services</t>
  </si>
  <si>
    <t>Independent Major</t>
  </si>
  <si>
    <t>International Studies</t>
  </si>
  <si>
    <t>Journalism</t>
  </si>
  <si>
    <t>Mathematics</t>
  </si>
  <si>
    <t>Medical Technology</t>
  </si>
  <si>
    <t>Middle Grades Education</t>
  </si>
  <si>
    <t>Music</t>
  </si>
  <si>
    <t>Music Education</t>
  </si>
  <si>
    <t>Music Performance</t>
  </si>
  <si>
    <t>Music Theatre</t>
  </si>
  <si>
    <t>Philosophy</t>
  </si>
  <si>
    <t>Physical Education</t>
  </si>
  <si>
    <t>Physics</t>
  </si>
  <si>
    <t>Political Science</t>
  </si>
  <si>
    <t>Psychology</t>
  </si>
  <si>
    <t>Public Administration</t>
  </si>
  <si>
    <t>Religious Studies</t>
  </si>
  <si>
    <t>Science Education</t>
  </si>
  <si>
    <t>Sociology</t>
  </si>
  <si>
    <t>Spanish</t>
  </si>
  <si>
    <t>Special Education</t>
  </si>
  <si>
    <t>Sports Medicine</t>
  </si>
  <si>
    <t>Theatre Art</t>
  </si>
  <si>
    <t>Undecided</t>
  </si>
  <si>
    <t>GRADUATE</t>
  </si>
  <si>
    <t>Master of Business Administration</t>
  </si>
  <si>
    <t>Master of Education</t>
  </si>
  <si>
    <t>Protestant</t>
  </si>
  <si>
    <t>Nigeria</t>
  </si>
  <si>
    <t>Yugoslavia</t>
  </si>
  <si>
    <t>Costa Rica</t>
  </si>
  <si>
    <t>Bahamas</t>
  </si>
  <si>
    <t>Engineering</t>
  </si>
  <si>
    <t>California</t>
  </si>
  <si>
    <t>Illinois</t>
  </si>
  <si>
    <t>Kentucky</t>
  </si>
  <si>
    <t>Louisiana</t>
  </si>
  <si>
    <t>Missouri</t>
  </si>
  <si>
    <t>Poland</t>
  </si>
  <si>
    <t>*INCLUDES DOUBLE AND TRIPLE MAJORS.</t>
  </si>
  <si>
    <t>Theatre Arts</t>
  </si>
  <si>
    <t>Gaston</t>
  </si>
  <si>
    <t>Moore</t>
  </si>
  <si>
    <t>College of Arts and Sciences</t>
  </si>
  <si>
    <t>School of Communications</t>
  </si>
  <si>
    <t>School of Education</t>
  </si>
  <si>
    <t>The Love School of Business</t>
  </si>
  <si>
    <t>Love School of Business</t>
  </si>
  <si>
    <t>Graduate</t>
  </si>
  <si>
    <t>PARTTIME</t>
  </si>
  <si>
    <t>FULLTIME</t>
  </si>
  <si>
    <t xml:space="preserve">  Total Undergraduate Enrollment</t>
  </si>
  <si>
    <t xml:space="preserve">  Total Graduate Enrollment</t>
  </si>
  <si>
    <t xml:space="preserve">  TOTAL ENROLLMENT</t>
  </si>
  <si>
    <t xml:space="preserve">  Total</t>
  </si>
  <si>
    <t>PART III</t>
  </si>
  <si>
    <t>Comparison Reports</t>
  </si>
  <si>
    <t>Christian</t>
  </si>
  <si>
    <t>Mexico</t>
  </si>
  <si>
    <t>Canada</t>
  </si>
  <si>
    <t>China</t>
  </si>
  <si>
    <t>Henderson</t>
  </si>
  <si>
    <t>Iredell</t>
  </si>
  <si>
    <t>Athletic Training</t>
  </si>
  <si>
    <t>Computer Information Systems</t>
  </si>
  <si>
    <t>Dance</t>
  </si>
  <si>
    <t>*Includes double and triple majors</t>
  </si>
  <si>
    <t>% TOTAL  ENROLLMENT</t>
  </si>
  <si>
    <t>Exercise/Sport Science</t>
  </si>
  <si>
    <t>Leisure/Sport Management</t>
  </si>
  <si>
    <t>Ghana</t>
  </si>
  <si>
    <t>United Kingdom</t>
  </si>
  <si>
    <t>Honduras</t>
  </si>
  <si>
    <t>Rowan</t>
  </si>
  <si>
    <t>Doctor of Physical Therapy</t>
  </si>
  <si>
    <t>Belize</t>
  </si>
  <si>
    <t>Sweden</t>
  </si>
  <si>
    <t>Sierra Leone</t>
  </si>
  <si>
    <t>Haiti</t>
  </si>
  <si>
    <t>Bulgaria</t>
  </si>
  <si>
    <t>Cayman Islands</t>
  </si>
  <si>
    <t>Panama</t>
  </si>
  <si>
    <t>Chatham</t>
  </si>
  <si>
    <t>Cabarrus</t>
  </si>
  <si>
    <t>Korea</t>
  </si>
  <si>
    <t>Netherlands</t>
  </si>
  <si>
    <t>Michigan</t>
  </si>
  <si>
    <t>Colorado</t>
  </si>
  <si>
    <t>Carteret</t>
  </si>
  <si>
    <t>Union</t>
  </si>
  <si>
    <t>Australia</t>
  </si>
  <si>
    <t>Belgium</t>
  </si>
  <si>
    <t>Kenya</t>
  </si>
  <si>
    <t>Spain</t>
  </si>
  <si>
    <t>2005*</t>
  </si>
  <si>
    <t>Juris Doctorate**</t>
  </si>
  <si>
    <t>Juris Doctorate</t>
  </si>
  <si>
    <t>**NEW PROGRAM 2006</t>
  </si>
  <si>
    <t>2006*</t>
  </si>
  <si>
    <t>**New program 2006</t>
  </si>
  <si>
    <t>India</t>
  </si>
  <si>
    <t>Iran</t>
  </si>
  <si>
    <t>South Korea</t>
  </si>
  <si>
    <t>Guatemala</t>
  </si>
  <si>
    <t>Jamaica</t>
  </si>
  <si>
    <t>Thailand</t>
  </si>
  <si>
    <t>Egypt</t>
  </si>
  <si>
    <t>Bolivia</t>
  </si>
  <si>
    <t xml:space="preserve">  **New Program in 2006</t>
  </si>
  <si>
    <t>ENROLLMENT COMPARISON REPORT</t>
  </si>
  <si>
    <t>Physical Education and Health **</t>
  </si>
  <si>
    <t>Social Science Education +</t>
  </si>
  <si>
    <t>+Program ended in 2005</t>
  </si>
  <si>
    <t>FALL 2007</t>
  </si>
  <si>
    <t>2005 - 2007</t>
  </si>
  <si>
    <t>Hong Kong</t>
  </si>
  <si>
    <t>France</t>
  </si>
  <si>
    <t>Switzerland</t>
  </si>
  <si>
    <t>Belarus</t>
  </si>
  <si>
    <t>Virgin Islands</t>
  </si>
  <si>
    <t>Argentina</t>
  </si>
  <si>
    <t>Luxembourg</t>
  </si>
  <si>
    <t>Lebanon</t>
  </si>
  <si>
    <t>Slovak Republic</t>
  </si>
  <si>
    <t>~New program in 2007</t>
  </si>
  <si>
    <t>Anthropology ~</t>
  </si>
  <si>
    <t>Art History ~</t>
  </si>
  <si>
    <t>Music Technology ~</t>
  </si>
  <si>
    <t>Theatre Studies</t>
  </si>
  <si>
    <t>Theatre Design &amp; Production</t>
  </si>
  <si>
    <t>Students are enrolled from 86 North Carolina counties.</t>
  </si>
  <si>
    <t>2007*</t>
  </si>
  <si>
    <t>~NEW PROGRAM 2007</t>
  </si>
  <si>
    <t>Italy</t>
  </si>
  <si>
    <t>Represented in the total student enrollment are 46 states, the District of Columbia and 45 foreign countries.</t>
  </si>
  <si>
    <t>Social Science Education+</t>
  </si>
  <si>
    <t xml:space="preserve">Theatre Design &amp; Production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</si>
</sst>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dd\-mmm\-yy_)"/>
    <numFmt numFmtId="166" formatCode="0.0%"/>
    <numFmt numFmtId="167" formatCode="0.0_)"/>
    <numFmt numFmtId="170" formatCode="[$-409]mmmm\ d\,\ yyyy;@"/>
  </numFmts>
  <fonts count="23" x14ac:knownFonts="1">
    <font>
      <sz val="12"/>
      <name val="Helv"/>
    </font>
    <font>
      <b/>
      <sz val="10"/>
      <name val="Arial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b/>
      <u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164" fontId="0" fillId="0" borderId="0"/>
    <xf numFmtId="166" fontId="3" fillId="0" borderId="0"/>
    <xf numFmtId="164" fontId="3" fillId="0" borderId="0"/>
    <xf numFmtId="0" fontId="2" fillId="0" borderId="0"/>
  </cellStyleXfs>
  <cellXfs count="82">
    <xf numFmtId="164" fontId="0" fillId="0" borderId="0" xfId="0"/>
    <xf numFmtId="164" fontId="0" fillId="0" borderId="0" xfId="0" applyAlignment="1" applyProtection="1">
      <alignment horizontal="left"/>
    </xf>
    <xf numFmtId="166" fontId="3" fillId="0" borderId="0" xfId="1"/>
    <xf numFmtId="164" fontId="4" fillId="0" borderId="0" xfId="0" applyFont="1"/>
    <xf numFmtId="0" fontId="2" fillId="0" borderId="0" xfId="3"/>
    <xf numFmtId="164" fontId="5" fillId="0" borderId="0" xfId="0" applyFont="1"/>
    <xf numFmtId="164" fontId="7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8" fillId="0" borderId="0" xfId="0" applyFont="1" applyAlignment="1" applyProtection="1">
      <alignment horizontal="left"/>
    </xf>
    <xf numFmtId="164" fontId="9" fillId="0" borderId="0" xfId="0" applyFont="1" applyAlignment="1" applyProtection="1">
      <alignment horizontal="left"/>
    </xf>
    <xf numFmtId="164" fontId="9" fillId="0" borderId="0" xfId="0" applyFont="1"/>
    <xf numFmtId="164" fontId="6" fillId="0" borderId="0" xfId="0" applyFont="1"/>
    <xf numFmtId="164" fontId="5" fillId="0" borderId="0" xfId="0" quotePrefix="1" applyFont="1" applyAlignment="1">
      <alignment horizontal="righ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10" fillId="0" borderId="0" xfId="0" applyFont="1" applyProtection="1"/>
    <xf numFmtId="164" fontId="5" fillId="0" borderId="0" xfId="0" applyFont="1" applyAlignment="1" applyProtection="1">
      <alignment horizontal="center"/>
    </xf>
    <xf numFmtId="164" fontId="5" fillId="0" borderId="0" xfId="0" applyFont="1" applyAlignment="1" applyProtection="1">
      <alignment horizontal="right"/>
    </xf>
    <xf numFmtId="164" fontId="7" fillId="0" borderId="0" xfId="0" applyFont="1" applyAlignment="1" applyProtection="1">
      <alignment horizontal="center"/>
    </xf>
    <xf numFmtId="164" fontId="7" fillId="0" borderId="0" xfId="0" applyFont="1" applyAlignment="1" applyProtection="1">
      <alignment horizontal="right"/>
    </xf>
    <xf numFmtId="167" fontId="5" fillId="0" borderId="0" xfId="0" applyNumberFormat="1" applyFont="1" applyProtection="1"/>
    <xf numFmtId="164" fontId="7" fillId="0" borderId="0" xfId="0" applyFont="1"/>
    <xf numFmtId="167" fontId="7" fillId="0" borderId="0" xfId="0" applyNumberFormat="1" applyFont="1" applyProtection="1"/>
    <xf numFmtId="164" fontId="5" fillId="0" borderId="0" xfId="0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164" fontId="9" fillId="0" borderId="0" xfId="0" applyFont="1" applyProtection="1"/>
    <xf numFmtId="164" fontId="8" fillId="0" borderId="0" xfId="0" applyFont="1" applyProtection="1"/>
    <xf numFmtId="164" fontId="8" fillId="0" borderId="0" xfId="0" applyFont="1"/>
    <xf numFmtId="164" fontId="11" fillId="0" borderId="0" xfId="0" applyFont="1" applyAlignment="1" applyProtection="1">
      <alignment horizontal="left"/>
    </xf>
    <xf numFmtId="164" fontId="11" fillId="0" borderId="0" xfId="0" applyFont="1" applyProtection="1"/>
    <xf numFmtId="164" fontId="12" fillId="0" borderId="0" xfId="0" applyFont="1" applyProtection="1"/>
    <xf numFmtId="166" fontId="9" fillId="0" borderId="0" xfId="1" applyFont="1"/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0" fontId="9" fillId="0" borderId="0" xfId="3" applyFont="1"/>
    <xf numFmtId="164" fontId="7" fillId="0" borderId="0" xfId="0" applyFont="1" applyAlignment="1">
      <alignment horizontal="right"/>
    </xf>
    <xf numFmtId="164" fontId="8" fillId="0" borderId="0" xfId="0" applyFont="1" applyAlignment="1" applyProtection="1">
      <alignment horizontal="center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6" fontId="14" fillId="0" borderId="0" xfId="1" applyFont="1"/>
    <xf numFmtId="1" fontId="14" fillId="0" borderId="0" xfId="1" applyNumberFormat="1" applyFont="1"/>
    <xf numFmtId="164" fontId="5" fillId="0" borderId="1" xfId="0" applyFont="1" applyBorder="1"/>
    <xf numFmtId="164" fontId="5" fillId="0" borderId="1" xfId="0" applyFont="1" applyBorder="1" applyAlignment="1" applyProtection="1">
      <alignment horizontal="center"/>
    </xf>
    <xf numFmtId="164" fontId="7" fillId="0" borderId="0" xfId="0" applyFont="1" applyProtection="1"/>
    <xf numFmtId="1" fontId="3" fillId="0" borderId="0" xfId="1" applyNumberFormat="1"/>
    <xf numFmtId="164" fontId="16" fillId="0" borderId="0" xfId="0" applyFont="1"/>
    <xf numFmtId="164" fontId="16" fillId="0" borderId="0" xfId="0" applyFont="1" applyAlignment="1" applyProtection="1">
      <alignment horizontal="left"/>
    </xf>
    <xf numFmtId="0" fontId="1" fillId="0" borderId="0" xfId="3" applyFont="1"/>
    <xf numFmtId="0" fontId="11" fillId="0" borderId="0" xfId="3" applyFont="1"/>
    <xf numFmtId="166" fontId="15" fillId="0" borderId="0" xfId="1" applyFont="1" applyAlignment="1" applyProtection="1">
      <alignment horizontal="left"/>
    </xf>
    <xf numFmtId="166" fontId="15" fillId="0" borderId="0" xfId="1" applyFont="1" applyAlignment="1" applyProtection="1">
      <alignment horizontal="right"/>
    </xf>
    <xf numFmtId="166" fontId="16" fillId="0" borderId="0" xfId="1" applyFont="1" applyAlignment="1" applyProtection="1">
      <alignment horizontal="left"/>
    </xf>
    <xf numFmtId="1" fontId="16" fillId="0" borderId="0" xfId="0" applyNumberFormat="1" applyFont="1" applyAlignment="1">
      <alignment horizontal="right"/>
    </xf>
    <xf numFmtId="167" fontId="16" fillId="0" borderId="0" xfId="1" applyNumberFormat="1" applyFont="1" applyProtection="1"/>
    <xf numFmtId="1" fontId="15" fillId="0" borderId="0" xfId="0" applyNumberFormat="1" applyFont="1" applyAlignment="1">
      <alignment horizontal="right"/>
    </xf>
    <xf numFmtId="167" fontId="15" fillId="0" borderId="0" xfId="1" applyNumberFormat="1" applyFont="1" applyProtection="1"/>
    <xf numFmtId="166" fontId="16" fillId="0" borderId="0" xfId="1" applyFont="1"/>
    <xf numFmtId="1" fontId="16" fillId="0" borderId="0" xfId="1" applyNumberFormat="1" applyFont="1" applyProtection="1"/>
    <xf numFmtId="164" fontId="16" fillId="0" borderId="0" xfId="1" applyNumberFormat="1" applyFont="1" applyProtection="1"/>
    <xf numFmtId="164" fontId="15" fillId="0" borderId="0" xfId="0" applyFont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64" fontId="15" fillId="0" borderId="0" xfId="0" applyFont="1" applyAlignment="1" applyProtection="1">
      <alignment horizontal="left"/>
    </xf>
    <xf numFmtId="164" fontId="15" fillId="0" borderId="0" xfId="2" applyFont="1" applyAlignment="1">
      <alignment horizontal="right"/>
    </xf>
    <xf numFmtId="164" fontId="21" fillId="0" borderId="0" xfId="0" applyFont="1"/>
    <xf numFmtId="164" fontId="22" fillId="0" borderId="0" xfId="0" applyFont="1"/>
    <xf numFmtId="164" fontId="22" fillId="0" borderId="0" xfId="0" applyFont="1" applyAlignment="1" applyProtection="1">
      <alignment horizontal="left"/>
    </xf>
    <xf numFmtId="164" fontId="16" fillId="0" borderId="0" xfId="0" applyFont="1" applyAlignment="1">
      <alignment horizontal="right"/>
    </xf>
    <xf numFmtId="164" fontId="15" fillId="0" borderId="0" xfId="0" applyFont="1" applyAlignment="1">
      <alignment horizontal="right"/>
    </xf>
    <xf numFmtId="164" fontId="22" fillId="0" borderId="0" xfId="0" applyFont="1" applyAlignment="1">
      <alignment horizontal="right"/>
    </xf>
    <xf numFmtId="164" fontId="16" fillId="0" borderId="0" xfId="0" quotePrefix="1" applyFont="1" applyAlignment="1">
      <alignment horizontal="right"/>
    </xf>
    <xf numFmtId="164" fontId="22" fillId="0" borderId="0" xfId="0" applyFont="1" applyProtection="1"/>
    <xf numFmtId="164" fontId="20" fillId="0" borderId="0" xfId="0" applyFont="1"/>
    <xf numFmtId="0" fontId="17" fillId="0" borderId="0" xfId="3" applyFont="1" applyAlignment="1">
      <alignment horizontal="center"/>
    </xf>
    <xf numFmtId="49" fontId="11" fillId="0" borderId="0" xfId="3" applyNumberFormat="1" applyFont="1" applyAlignment="1">
      <alignment horizontal="center"/>
    </xf>
    <xf numFmtId="0" fontId="19" fillId="0" borderId="0" xfId="3" applyFont="1" applyAlignment="1">
      <alignment horizontal="center"/>
    </xf>
    <xf numFmtId="170" fontId="18" fillId="0" borderId="0" xfId="3" quotePrefix="1" applyNumberFormat="1" applyFont="1" applyAlignment="1">
      <alignment horizontal="center"/>
    </xf>
    <xf numFmtId="165" fontId="11" fillId="0" borderId="0" xfId="0" applyNumberFormat="1" applyFont="1" applyAlignment="1" applyProtection="1">
      <alignment horizontal="center"/>
    </xf>
    <xf numFmtId="164" fontId="13" fillId="0" borderId="0" xfId="0" applyFont="1" applyAlignment="1">
      <alignment horizontal="center"/>
    </xf>
    <xf numFmtId="164" fontId="11" fillId="0" borderId="0" xfId="0" applyFont="1" applyAlignment="1">
      <alignment horizontal="center"/>
    </xf>
  </cellXfs>
  <cellStyles count="4">
    <cellStyle name="Normal" xfId="0" builtinId="0"/>
    <cellStyle name="Normal_F94RR3" xfId="1"/>
    <cellStyle name="Normal_F94RR6" xfId="2"/>
    <cellStyle name="Normal_Sheet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</xdr:row>
      <xdr:rowOff>95250</xdr:rowOff>
    </xdr:from>
    <xdr:to>
      <xdr:col>7</xdr:col>
      <xdr:colOff>419100</xdr:colOff>
      <xdr:row>12</xdr:row>
      <xdr:rowOff>76200</xdr:rowOff>
    </xdr:to>
    <xdr:pic>
      <xdr:nvPicPr>
        <xdr:cNvPr id="1118" name="Picture 1" descr="AHbl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19100"/>
          <a:ext cx="49720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>
      <selection activeCell="A19" sqref="A19:H19"/>
    </sheetView>
  </sheetViews>
  <sheetFormatPr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2" spans="1:9" x14ac:dyDescent="0.2">
      <c r="A2" s="49"/>
      <c r="B2" s="49"/>
      <c r="C2" s="49"/>
      <c r="D2" s="49"/>
      <c r="E2" s="49"/>
      <c r="F2" s="49"/>
      <c r="G2" s="49"/>
      <c r="H2" s="49"/>
      <c r="I2" s="49"/>
    </row>
    <row r="3" spans="1:9" x14ac:dyDescent="0.2">
      <c r="A3" s="49"/>
      <c r="B3" s="49"/>
      <c r="C3" s="49"/>
      <c r="D3" s="49"/>
      <c r="E3" s="49"/>
      <c r="F3" s="49"/>
      <c r="G3" s="49"/>
      <c r="H3" s="49"/>
      <c r="I3" s="49"/>
    </row>
    <row r="4" spans="1:9" x14ac:dyDescent="0.2">
      <c r="A4" s="49"/>
      <c r="B4" s="49"/>
      <c r="C4" s="49"/>
      <c r="D4" s="49"/>
      <c r="E4" s="49"/>
      <c r="F4" s="49"/>
      <c r="G4" s="49"/>
      <c r="H4" s="49"/>
      <c r="I4" s="49"/>
    </row>
    <row r="5" spans="1:9" x14ac:dyDescent="0.2">
      <c r="A5" s="49"/>
      <c r="B5" s="49"/>
      <c r="C5" s="49"/>
      <c r="D5" s="49"/>
      <c r="E5" s="49"/>
      <c r="F5" s="49"/>
      <c r="G5" s="49"/>
      <c r="H5" s="49"/>
      <c r="I5" s="49"/>
    </row>
    <row r="6" spans="1:9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9" x14ac:dyDescent="0.2">
      <c r="A7" s="49"/>
      <c r="B7" s="49"/>
      <c r="C7" s="49"/>
      <c r="D7" s="49"/>
      <c r="E7" s="49"/>
      <c r="F7" s="49"/>
      <c r="G7" s="49"/>
      <c r="H7" s="49"/>
      <c r="I7" s="49"/>
    </row>
    <row r="8" spans="1:9" x14ac:dyDescent="0.2">
      <c r="A8" s="49"/>
      <c r="B8" s="49"/>
      <c r="C8" s="49"/>
      <c r="D8" s="49"/>
      <c r="E8" s="49"/>
      <c r="F8" s="49"/>
      <c r="G8" s="49"/>
      <c r="H8" s="49"/>
      <c r="I8" s="49"/>
    </row>
    <row r="9" spans="1:9" x14ac:dyDescent="0.2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49"/>
      <c r="B10" s="49"/>
      <c r="C10" s="49"/>
      <c r="D10" s="49"/>
      <c r="E10" s="49"/>
      <c r="F10" s="49"/>
      <c r="G10" s="49"/>
      <c r="H10" s="49"/>
      <c r="I10" s="49"/>
    </row>
    <row r="11" spans="1:9" x14ac:dyDescent="0.2">
      <c r="A11" s="49"/>
      <c r="B11" s="49"/>
      <c r="C11" s="49"/>
      <c r="D11" s="49"/>
      <c r="E11" s="49"/>
      <c r="F11" s="49"/>
      <c r="G11" s="49"/>
      <c r="H11" s="49"/>
      <c r="I11" s="49"/>
    </row>
    <row r="12" spans="1:9" x14ac:dyDescent="0.2">
      <c r="A12" s="49"/>
      <c r="B12" s="49"/>
      <c r="C12" s="49"/>
      <c r="D12" s="49"/>
      <c r="E12" s="49"/>
      <c r="F12" s="49"/>
      <c r="G12" s="49"/>
      <c r="H12" s="49"/>
      <c r="I12" s="49"/>
    </row>
    <row r="13" spans="1:9" x14ac:dyDescent="0.2">
      <c r="A13" s="49"/>
      <c r="B13" s="49"/>
      <c r="C13" s="49"/>
      <c r="D13" s="49"/>
      <c r="E13" s="49"/>
      <c r="F13" s="49"/>
      <c r="G13" s="49"/>
      <c r="H13" s="49"/>
      <c r="I13" s="49"/>
    </row>
    <row r="14" spans="1:9" x14ac:dyDescent="0.2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33" x14ac:dyDescent="0.45">
      <c r="A15" s="77"/>
      <c r="B15" s="77"/>
      <c r="C15" s="77"/>
      <c r="D15" s="77"/>
      <c r="E15" s="77"/>
      <c r="F15" s="77"/>
      <c r="G15" s="77"/>
      <c r="H15" s="77"/>
      <c r="I15" s="49"/>
    </row>
    <row r="16" spans="1:9" ht="33" x14ac:dyDescent="0.45">
      <c r="A16" s="75" t="s">
        <v>0</v>
      </c>
      <c r="B16" s="75"/>
      <c r="C16" s="75"/>
      <c r="D16" s="75"/>
      <c r="E16" s="75"/>
      <c r="F16" s="75"/>
      <c r="G16" s="75"/>
      <c r="H16" s="75"/>
      <c r="I16" s="49"/>
    </row>
    <row r="17" spans="1:9" ht="33" x14ac:dyDescent="0.45">
      <c r="A17" s="75" t="s">
        <v>216</v>
      </c>
      <c r="B17" s="75"/>
      <c r="C17" s="75"/>
      <c r="D17" s="75"/>
      <c r="E17" s="75"/>
      <c r="F17" s="75"/>
      <c r="G17" s="75"/>
      <c r="H17" s="75"/>
      <c r="I17" s="49"/>
    </row>
    <row r="18" spans="1:9" ht="18.75" customHeight="1" x14ac:dyDescent="0.3">
      <c r="A18" s="78">
        <v>39343</v>
      </c>
      <c r="B18" s="78"/>
      <c r="C18" s="78"/>
      <c r="D18" s="78"/>
      <c r="E18" s="78"/>
      <c r="F18" s="78"/>
      <c r="G18" s="78"/>
      <c r="H18" s="78"/>
      <c r="I18" s="49"/>
    </row>
    <row r="19" spans="1:9" ht="18.75" x14ac:dyDescent="0.3">
      <c r="A19" s="76"/>
      <c r="B19" s="76"/>
      <c r="C19" s="76"/>
      <c r="D19" s="76"/>
      <c r="E19" s="76"/>
      <c r="F19" s="76"/>
      <c r="G19" s="76"/>
      <c r="H19" s="76"/>
      <c r="I19" s="49"/>
    </row>
    <row r="20" spans="1:9" ht="18.75" x14ac:dyDescent="0.3">
      <c r="A20" s="50"/>
      <c r="B20" s="50"/>
      <c r="C20" s="50"/>
      <c r="D20" s="50"/>
      <c r="E20" s="50"/>
      <c r="F20" s="50"/>
      <c r="G20" s="49"/>
      <c r="H20" s="49"/>
      <c r="I20" s="49"/>
    </row>
    <row r="21" spans="1:9" ht="18.75" x14ac:dyDescent="0.3">
      <c r="A21" s="50"/>
      <c r="B21" s="50"/>
      <c r="C21" s="50"/>
      <c r="D21" s="50"/>
      <c r="E21" s="50"/>
      <c r="F21" s="50"/>
      <c r="G21" s="49"/>
      <c r="H21" s="49"/>
      <c r="I21" s="49"/>
    </row>
    <row r="22" spans="1:9" ht="18.75" x14ac:dyDescent="0.3">
      <c r="A22" s="50"/>
      <c r="B22" s="50"/>
      <c r="C22" s="50"/>
      <c r="D22" s="50"/>
      <c r="E22" s="50"/>
      <c r="F22" s="50"/>
      <c r="G22" s="49"/>
      <c r="H22" s="49"/>
      <c r="I22" s="49"/>
    </row>
    <row r="23" spans="1:9" ht="18.75" x14ac:dyDescent="0.3">
      <c r="A23" s="50"/>
      <c r="B23" s="50"/>
      <c r="C23" s="50"/>
      <c r="D23" s="50"/>
      <c r="E23" s="50"/>
      <c r="F23" s="50"/>
      <c r="G23" s="49"/>
      <c r="H23" s="49"/>
      <c r="I23" s="49"/>
    </row>
    <row r="24" spans="1:9" ht="18.75" x14ac:dyDescent="0.3">
      <c r="A24" s="50"/>
      <c r="B24" s="50"/>
      <c r="C24" s="50"/>
      <c r="D24" s="50"/>
      <c r="E24" s="50"/>
      <c r="F24" s="50"/>
      <c r="G24" s="49"/>
      <c r="H24" s="49"/>
      <c r="I24" s="49"/>
    </row>
    <row r="25" spans="1:9" ht="18.75" x14ac:dyDescent="0.3">
      <c r="A25" s="50"/>
      <c r="B25" s="50"/>
      <c r="C25" s="50"/>
      <c r="D25" s="50"/>
      <c r="E25" s="50"/>
      <c r="F25" s="50"/>
      <c r="G25" s="49"/>
      <c r="H25" s="49"/>
      <c r="I25" s="49"/>
    </row>
    <row r="26" spans="1:9" ht="18.75" x14ac:dyDescent="0.3">
      <c r="A26" s="50"/>
      <c r="B26" s="50"/>
      <c r="C26" s="50"/>
      <c r="D26" s="50"/>
      <c r="E26" s="50"/>
      <c r="F26" s="50"/>
      <c r="G26" s="49"/>
      <c r="H26" s="49"/>
      <c r="I26" s="49"/>
    </row>
    <row r="27" spans="1:9" ht="18.75" x14ac:dyDescent="0.3">
      <c r="A27" s="50"/>
      <c r="B27" s="50"/>
      <c r="C27" s="50"/>
      <c r="D27" s="50"/>
      <c r="E27" s="50"/>
      <c r="F27" s="50"/>
      <c r="G27" s="49"/>
      <c r="H27" s="49"/>
      <c r="I27" s="49"/>
    </row>
    <row r="28" spans="1:9" ht="18.75" x14ac:dyDescent="0.3">
      <c r="A28" s="50"/>
      <c r="B28" s="50"/>
      <c r="C28" s="50"/>
      <c r="D28" s="50"/>
      <c r="E28" s="50"/>
      <c r="F28" s="50"/>
      <c r="G28" s="49"/>
      <c r="H28" s="49"/>
      <c r="I28" s="49"/>
    </row>
    <row r="29" spans="1:9" ht="18.75" x14ac:dyDescent="0.3">
      <c r="A29" s="50"/>
      <c r="B29" s="50"/>
      <c r="C29" s="50"/>
      <c r="D29" s="50"/>
      <c r="E29" s="50"/>
      <c r="F29" s="50"/>
      <c r="G29" s="49"/>
      <c r="H29" s="49"/>
      <c r="I29" s="49"/>
    </row>
    <row r="30" spans="1:9" ht="18.75" x14ac:dyDescent="0.3">
      <c r="A30" s="50"/>
      <c r="B30" s="50"/>
      <c r="C30" s="50"/>
      <c r="D30" s="50"/>
      <c r="E30" s="50"/>
      <c r="F30" s="50"/>
      <c r="G30" s="49"/>
      <c r="H30" s="49"/>
      <c r="I30" s="49"/>
    </row>
    <row r="31" spans="1:9" ht="18.75" x14ac:dyDescent="0.3">
      <c r="A31" s="50"/>
      <c r="B31" s="50"/>
      <c r="C31" s="50" t="s">
        <v>1</v>
      </c>
      <c r="D31" s="50" t="s">
        <v>2</v>
      </c>
      <c r="E31" s="50"/>
      <c r="F31" s="50"/>
      <c r="G31" s="49"/>
      <c r="H31" s="49"/>
      <c r="I31" s="49"/>
    </row>
    <row r="32" spans="1:9" ht="18.75" x14ac:dyDescent="0.3">
      <c r="A32" s="50"/>
      <c r="B32" s="50"/>
      <c r="C32" s="50" t="s">
        <v>3</v>
      </c>
      <c r="D32" s="50" t="s">
        <v>4</v>
      </c>
      <c r="E32" s="50"/>
      <c r="F32" s="50"/>
      <c r="G32" s="49"/>
      <c r="H32" s="49"/>
      <c r="I32" s="49"/>
    </row>
    <row r="33" spans="1:9" ht="18.75" x14ac:dyDescent="0.3">
      <c r="A33" s="50"/>
      <c r="B33" s="50"/>
      <c r="C33" s="50"/>
      <c r="D33" s="50" t="s">
        <v>5</v>
      </c>
      <c r="E33" s="50"/>
      <c r="F33" s="50"/>
      <c r="G33" s="49"/>
      <c r="H33" s="49"/>
      <c r="I33" s="49"/>
    </row>
    <row r="34" spans="1:9" ht="18.75" x14ac:dyDescent="0.3">
      <c r="A34" s="50"/>
      <c r="B34" s="50"/>
      <c r="C34" s="50" t="s">
        <v>6</v>
      </c>
      <c r="D34" s="50" t="s">
        <v>159</v>
      </c>
      <c r="E34" s="50"/>
      <c r="F34" s="50"/>
      <c r="G34" s="49"/>
      <c r="H34" s="49"/>
      <c r="I34" s="49"/>
    </row>
    <row r="35" spans="1:9" ht="18.75" x14ac:dyDescent="0.3">
      <c r="A35" s="35"/>
      <c r="B35" s="35"/>
      <c r="C35" s="35"/>
      <c r="D35" s="35"/>
      <c r="E35" s="35"/>
      <c r="F35" s="35"/>
    </row>
    <row r="36" spans="1:9" ht="18.75" x14ac:dyDescent="0.3">
      <c r="A36" s="35"/>
      <c r="B36" s="35"/>
      <c r="C36" s="35"/>
      <c r="E36" s="35"/>
      <c r="F36" s="35"/>
    </row>
    <row r="37" spans="1:9" ht="18.75" x14ac:dyDescent="0.3">
      <c r="A37" s="35"/>
      <c r="B37" s="35"/>
      <c r="C37" s="35"/>
      <c r="D37" s="35"/>
      <c r="E37" s="35"/>
      <c r="F37" s="35"/>
    </row>
  </sheetData>
  <mergeCells count="5">
    <mergeCell ref="A16:H16"/>
    <mergeCell ref="A17:H17"/>
    <mergeCell ref="A19:H19"/>
    <mergeCell ref="A15:H15"/>
    <mergeCell ref="A18:H18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"/>
  <sheetViews>
    <sheetView showGridLines="0" workbookViewId="0">
      <selection activeCell="C31" sqref="C31"/>
    </sheetView>
  </sheetViews>
  <sheetFormatPr defaultColWidth="9.6640625" defaultRowHeight="15.75" x14ac:dyDescent="0.25"/>
  <cols>
    <col min="1" max="1" width="25.88671875" customWidth="1"/>
    <col min="2" max="2" width="6.6640625" customWidth="1"/>
    <col min="3" max="3" width="7.6640625" customWidth="1"/>
    <col min="4" max="4" width="6.5546875" customWidth="1"/>
    <col min="5" max="5" width="3" customWidth="1"/>
    <col min="6" max="6" width="7.5546875" customWidth="1"/>
    <col min="7" max="7" width="8" customWidth="1"/>
    <col min="8" max="8" width="6.88671875" customWidth="1"/>
    <col min="9" max="9" width="3.109375" customWidth="1"/>
    <col min="10" max="11" width="7.5546875" customWidth="1"/>
    <col min="12" max="12" width="9.88671875" customWidth="1"/>
    <col min="13" max="13" width="12.66406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43"/>
      <c r="C2" s="44" t="s">
        <v>7</v>
      </c>
      <c r="D2" s="43"/>
      <c r="E2" s="5"/>
      <c r="F2" s="43"/>
      <c r="G2" s="44" t="s">
        <v>8</v>
      </c>
      <c r="H2" s="43"/>
      <c r="I2" s="5"/>
      <c r="J2" s="43"/>
      <c r="K2" s="44" t="s">
        <v>9</v>
      </c>
      <c r="L2" s="43"/>
    </row>
    <row r="3" spans="1:12" x14ac:dyDescent="0.25">
      <c r="A3" s="40"/>
      <c r="B3" s="17" t="s">
        <v>11</v>
      </c>
      <c r="C3" s="17" t="s">
        <v>12</v>
      </c>
      <c r="D3" s="5"/>
      <c r="E3" s="5"/>
      <c r="F3" s="17" t="s">
        <v>11</v>
      </c>
      <c r="G3" s="17" t="s">
        <v>12</v>
      </c>
      <c r="H3" s="5"/>
      <c r="I3" s="5"/>
      <c r="J3" s="17" t="s">
        <v>11</v>
      </c>
      <c r="K3" s="17" t="s">
        <v>12</v>
      </c>
      <c r="L3" s="17" t="s">
        <v>13</v>
      </c>
    </row>
    <row r="4" spans="1:12" x14ac:dyDescent="0.25">
      <c r="A4" s="5" t="s">
        <v>87</v>
      </c>
      <c r="B4" s="19" t="s">
        <v>14</v>
      </c>
      <c r="C4" s="19" t="s">
        <v>14</v>
      </c>
      <c r="D4" s="19" t="s">
        <v>9</v>
      </c>
      <c r="E4" s="5"/>
      <c r="F4" s="19" t="s">
        <v>14</v>
      </c>
      <c r="G4" s="19" t="s">
        <v>14</v>
      </c>
      <c r="H4" s="19" t="s">
        <v>9</v>
      </c>
      <c r="I4" s="5"/>
      <c r="J4" s="19" t="s">
        <v>14</v>
      </c>
      <c r="K4" s="19" t="s">
        <v>14</v>
      </c>
      <c r="L4" s="19" t="s">
        <v>9</v>
      </c>
    </row>
    <row r="5" spans="1:12" x14ac:dyDescent="0.25">
      <c r="A5" s="6" t="s">
        <v>32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7" t="s">
        <v>15</v>
      </c>
      <c r="B6" s="23">
        <v>0</v>
      </c>
      <c r="C6" s="23">
        <v>540</v>
      </c>
      <c r="D6" s="23">
        <f>B6+C6</f>
        <v>540</v>
      </c>
      <c r="E6" s="23"/>
      <c r="F6" s="5">
        <v>0</v>
      </c>
      <c r="G6" s="5">
        <v>746</v>
      </c>
      <c r="H6" s="23">
        <f>F6+G6</f>
        <v>746</v>
      </c>
      <c r="I6" s="5"/>
      <c r="J6" s="23">
        <f>B6+F6</f>
        <v>0</v>
      </c>
      <c r="K6" s="23">
        <f>C6+G6</f>
        <v>1286</v>
      </c>
      <c r="L6" s="23">
        <f>J6+K6</f>
        <v>1286</v>
      </c>
    </row>
    <row r="7" spans="1:12" x14ac:dyDescent="0.25">
      <c r="A7" s="7" t="s">
        <v>16</v>
      </c>
      <c r="B7" s="45">
        <v>0</v>
      </c>
      <c r="C7" s="45">
        <v>37</v>
      </c>
      <c r="D7" s="45">
        <f>B7+C7</f>
        <v>37</v>
      </c>
      <c r="E7" s="45"/>
      <c r="F7" s="21">
        <v>0</v>
      </c>
      <c r="G7" s="21">
        <v>35</v>
      </c>
      <c r="H7" s="45">
        <f>F7+G7</f>
        <v>35</v>
      </c>
      <c r="I7" s="5"/>
      <c r="J7" s="45">
        <f>B7+F7</f>
        <v>0</v>
      </c>
      <c r="K7" s="45">
        <f>C7+G7</f>
        <v>72</v>
      </c>
      <c r="L7" s="45">
        <f>J7+K7</f>
        <v>72</v>
      </c>
    </row>
    <row r="8" spans="1:12" x14ac:dyDescent="0.25">
      <c r="A8" s="7" t="s">
        <v>17</v>
      </c>
      <c r="B8" s="23">
        <f>B6+B7</f>
        <v>0</v>
      </c>
      <c r="C8" s="23">
        <f>C6+C7</f>
        <v>577</v>
      </c>
      <c r="D8" s="23">
        <f>D6+D7</f>
        <v>577</v>
      </c>
      <c r="E8" s="23"/>
      <c r="F8" s="23">
        <f>F6+F7</f>
        <v>0</v>
      </c>
      <c r="G8" s="23">
        <f>G6+G7</f>
        <v>781</v>
      </c>
      <c r="H8" s="23">
        <f>H6+H7</f>
        <v>781</v>
      </c>
      <c r="I8" s="7" t="s">
        <v>18</v>
      </c>
      <c r="J8" s="23">
        <f>J6+J7</f>
        <v>0</v>
      </c>
      <c r="K8" s="23">
        <f>K6+K7</f>
        <v>1358</v>
      </c>
      <c r="L8" s="23">
        <f>SUM(L6:L7)</f>
        <v>1358</v>
      </c>
    </row>
    <row r="9" spans="1:12" ht="13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7" t="s">
        <v>19</v>
      </c>
      <c r="B10" s="5">
        <v>3</v>
      </c>
      <c r="C10" s="5">
        <v>504</v>
      </c>
      <c r="D10" s="23">
        <f>B10+C10</f>
        <v>507</v>
      </c>
      <c r="E10" s="23"/>
      <c r="F10" s="5">
        <v>5</v>
      </c>
      <c r="G10" s="5">
        <v>702</v>
      </c>
      <c r="H10" s="23">
        <f>F10+G10</f>
        <v>707</v>
      </c>
      <c r="I10" s="5"/>
      <c r="J10" s="23">
        <f t="shared" ref="J10:K13" si="0">B10+F10</f>
        <v>8</v>
      </c>
      <c r="K10" s="23">
        <f t="shared" si="0"/>
        <v>1206</v>
      </c>
      <c r="L10" s="23">
        <f>J10+K10</f>
        <v>1214</v>
      </c>
    </row>
    <row r="11" spans="1:12" x14ac:dyDescent="0.25">
      <c r="A11" s="7" t="s">
        <v>20</v>
      </c>
      <c r="B11" s="5">
        <v>3</v>
      </c>
      <c r="C11" s="5">
        <v>485</v>
      </c>
      <c r="D11" s="23">
        <f>B11+C11</f>
        <v>488</v>
      </c>
      <c r="E11" s="23"/>
      <c r="F11" s="5">
        <v>5</v>
      </c>
      <c r="G11" s="5">
        <v>671</v>
      </c>
      <c r="H11" s="23">
        <f>F11+G11</f>
        <v>676</v>
      </c>
      <c r="I11" s="5"/>
      <c r="J11" s="23">
        <f t="shared" si="0"/>
        <v>8</v>
      </c>
      <c r="K11" s="23">
        <f t="shared" si="0"/>
        <v>1156</v>
      </c>
      <c r="L11" s="23">
        <f>J11+K11</f>
        <v>1164</v>
      </c>
    </row>
    <row r="12" spans="1:12" x14ac:dyDescent="0.25">
      <c r="A12" s="7" t="s">
        <v>21</v>
      </c>
      <c r="B12" s="5">
        <v>11</v>
      </c>
      <c r="C12" s="5">
        <v>418</v>
      </c>
      <c r="D12" s="23">
        <f>B12+C12</f>
        <v>429</v>
      </c>
      <c r="E12" s="23"/>
      <c r="F12" s="5">
        <v>21</v>
      </c>
      <c r="G12" s="5">
        <v>685</v>
      </c>
      <c r="H12" s="23">
        <f>F12+G12</f>
        <v>706</v>
      </c>
      <c r="I12" s="5"/>
      <c r="J12" s="23">
        <f t="shared" si="0"/>
        <v>32</v>
      </c>
      <c r="K12" s="23">
        <f t="shared" si="0"/>
        <v>1103</v>
      </c>
      <c r="L12" s="23">
        <f>J12+K12</f>
        <v>1135</v>
      </c>
    </row>
    <row r="13" spans="1:12" x14ac:dyDescent="0.25">
      <c r="A13" s="7" t="s">
        <v>22</v>
      </c>
      <c r="B13" s="21">
        <v>24</v>
      </c>
      <c r="C13" s="21">
        <v>5</v>
      </c>
      <c r="D13" s="45">
        <f>B13+C13</f>
        <v>29</v>
      </c>
      <c r="E13" s="45"/>
      <c r="F13" s="21">
        <v>35</v>
      </c>
      <c r="G13" s="21">
        <v>4</v>
      </c>
      <c r="H13" s="45">
        <f>F13+G13</f>
        <v>39</v>
      </c>
      <c r="I13" s="5"/>
      <c r="J13" s="45">
        <f t="shared" si="0"/>
        <v>59</v>
      </c>
      <c r="K13" s="45">
        <f t="shared" si="0"/>
        <v>9</v>
      </c>
      <c r="L13" s="45">
        <f>J13+K13</f>
        <v>68</v>
      </c>
    </row>
    <row r="14" spans="1:12" x14ac:dyDescent="0.25">
      <c r="A14" s="13" t="s">
        <v>23</v>
      </c>
      <c r="B14" s="14">
        <f>SUM(B8:B13)</f>
        <v>41</v>
      </c>
      <c r="C14" s="14">
        <f>SUM(C8:C13)</f>
        <v>1989</v>
      </c>
      <c r="D14" s="14">
        <f>SUM(D8:D13)</f>
        <v>2030</v>
      </c>
      <c r="E14" s="14"/>
      <c r="F14" s="14">
        <f>SUM(F8:F13)</f>
        <v>66</v>
      </c>
      <c r="G14" s="14">
        <f>SUM(G8:G13)</f>
        <v>2843</v>
      </c>
      <c r="H14" s="14">
        <f>SUM(H8:H13)</f>
        <v>2909</v>
      </c>
      <c r="I14" s="13" t="s">
        <v>18</v>
      </c>
      <c r="J14" s="14">
        <f>SUM(J8:J13)</f>
        <v>107</v>
      </c>
      <c r="K14" s="14">
        <f>SUM(K8:K13)</f>
        <v>4832</v>
      </c>
      <c r="L14" s="14">
        <f>SUM(L8:L13)</f>
        <v>4939</v>
      </c>
    </row>
    <row r="15" spans="1:12" ht="12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6" t="s">
        <v>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7" t="s">
        <v>177</v>
      </c>
      <c r="B18" s="5">
        <v>0</v>
      </c>
      <c r="C18" s="5">
        <v>36</v>
      </c>
      <c r="D18" s="23">
        <f>C18+B18</f>
        <v>36</v>
      </c>
      <c r="E18" s="40"/>
      <c r="F18" s="5">
        <v>0</v>
      </c>
      <c r="G18" s="5">
        <v>80</v>
      </c>
      <c r="H18" s="23">
        <f>G18+F18</f>
        <v>80</v>
      </c>
      <c r="I18" s="40"/>
      <c r="J18" s="23">
        <f t="shared" ref="J18:K21" si="1">B18+F18</f>
        <v>0</v>
      </c>
      <c r="K18" s="23">
        <f t="shared" si="1"/>
        <v>116</v>
      </c>
      <c r="L18" s="23">
        <f>K18+J18</f>
        <v>116</v>
      </c>
    </row>
    <row r="19" spans="1:12" x14ac:dyDescent="0.25">
      <c r="A19" s="7" t="s">
        <v>199</v>
      </c>
      <c r="B19" s="5">
        <v>0</v>
      </c>
      <c r="C19" s="5">
        <v>120</v>
      </c>
      <c r="D19" s="23">
        <f>C19+B19</f>
        <v>120</v>
      </c>
      <c r="E19" s="5"/>
      <c r="F19" s="5">
        <v>0</v>
      </c>
      <c r="G19" s="5">
        <v>95</v>
      </c>
      <c r="H19" s="23">
        <f>G19+F19</f>
        <v>95</v>
      </c>
      <c r="I19" s="5"/>
      <c r="J19" s="23">
        <f t="shared" si="1"/>
        <v>0</v>
      </c>
      <c r="K19" s="23">
        <f t="shared" si="1"/>
        <v>215</v>
      </c>
      <c r="L19" s="23">
        <f>K19+J19</f>
        <v>215</v>
      </c>
    </row>
    <row r="20" spans="1:12" x14ac:dyDescent="0.25">
      <c r="A20" s="7" t="s">
        <v>128</v>
      </c>
      <c r="B20" s="5">
        <v>55</v>
      </c>
      <c r="C20" s="5">
        <v>22</v>
      </c>
      <c r="D20" s="23">
        <f>C20+B20</f>
        <v>77</v>
      </c>
      <c r="E20" s="23"/>
      <c r="F20" s="5">
        <v>27</v>
      </c>
      <c r="G20" s="5">
        <v>14</v>
      </c>
      <c r="H20" s="23">
        <f>G20+F20</f>
        <v>41</v>
      </c>
      <c r="I20" s="5"/>
      <c r="J20" s="23">
        <f t="shared" si="1"/>
        <v>82</v>
      </c>
      <c r="K20" s="23">
        <f t="shared" si="1"/>
        <v>36</v>
      </c>
      <c r="L20" s="23">
        <f>K20+J20</f>
        <v>118</v>
      </c>
    </row>
    <row r="21" spans="1:12" x14ac:dyDescent="0.25">
      <c r="A21" s="7" t="s">
        <v>129</v>
      </c>
      <c r="B21" s="21">
        <v>11</v>
      </c>
      <c r="C21" s="21">
        <v>1</v>
      </c>
      <c r="D21" s="45">
        <f>C21+B21</f>
        <v>12</v>
      </c>
      <c r="E21" s="23"/>
      <c r="F21" s="21">
        <v>56</v>
      </c>
      <c r="G21" s="21">
        <v>0</v>
      </c>
      <c r="H21" s="45">
        <f>G21+F21</f>
        <v>56</v>
      </c>
      <c r="I21" s="5"/>
      <c r="J21" s="45">
        <f t="shared" si="1"/>
        <v>67</v>
      </c>
      <c r="K21" s="45">
        <f t="shared" si="1"/>
        <v>1</v>
      </c>
      <c r="L21" s="45">
        <f>K21+J21</f>
        <v>68</v>
      </c>
    </row>
    <row r="22" spans="1:12" x14ac:dyDescent="0.25">
      <c r="A22" s="13" t="s">
        <v>25</v>
      </c>
      <c r="B22" s="14">
        <f>SUM(B18:B21)</f>
        <v>66</v>
      </c>
      <c r="C22" s="14">
        <f>SUM(C18:C21)</f>
        <v>179</v>
      </c>
      <c r="D22" s="14">
        <f>C22+B22</f>
        <v>245</v>
      </c>
      <c r="E22" s="14"/>
      <c r="F22" s="14">
        <f>SUM(F18:F21)</f>
        <v>83</v>
      </c>
      <c r="G22" s="14">
        <f>SUM(G18:G21)</f>
        <v>189</v>
      </c>
      <c r="H22" s="14">
        <f>G22+F22</f>
        <v>272</v>
      </c>
      <c r="I22" s="13" t="s">
        <v>18</v>
      </c>
      <c r="J22" s="14">
        <f>SUM(J18:J21)</f>
        <v>149</v>
      </c>
      <c r="K22" s="14">
        <f>SUM(K18:K21)</f>
        <v>368</v>
      </c>
      <c r="L22" s="14">
        <f>K22+J22</f>
        <v>517</v>
      </c>
    </row>
    <row r="23" spans="1:12" ht="12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13" t="s">
        <v>26</v>
      </c>
      <c r="B24" s="15">
        <f>B14+B22</f>
        <v>107</v>
      </c>
      <c r="C24" s="15">
        <f>C14+C22</f>
        <v>2168</v>
      </c>
      <c r="D24" s="15">
        <f>D14+D22</f>
        <v>2275</v>
      </c>
      <c r="E24" s="15"/>
      <c r="F24" s="15">
        <f>F14+F22</f>
        <v>149</v>
      </c>
      <c r="G24" s="15">
        <f>G14+G22</f>
        <v>3032</v>
      </c>
      <c r="H24" s="15">
        <f>H14+H22</f>
        <v>3181</v>
      </c>
      <c r="I24" s="13" t="s">
        <v>18</v>
      </c>
      <c r="J24" s="15">
        <f>J14+J22</f>
        <v>256</v>
      </c>
      <c r="K24" s="15">
        <f>K14+K22</f>
        <v>5200</v>
      </c>
      <c r="L24" s="15">
        <f>L14+L22</f>
        <v>5456</v>
      </c>
    </row>
    <row r="25" spans="1:12" ht="1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7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7" t="s">
        <v>28</v>
      </c>
      <c r="B27" s="23">
        <v>2</v>
      </c>
      <c r="C27" s="23">
        <v>1170</v>
      </c>
      <c r="D27" s="23">
        <f>B27+C27</f>
        <v>1172</v>
      </c>
      <c r="E27" s="23"/>
      <c r="F27" s="5">
        <v>2</v>
      </c>
      <c r="G27" s="5">
        <v>1689</v>
      </c>
      <c r="H27" s="23">
        <f>F27+G27</f>
        <v>1691</v>
      </c>
      <c r="I27" s="5"/>
      <c r="J27" s="23">
        <f>B27+F27</f>
        <v>4</v>
      </c>
      <c r="K27" s="23">
        <f>C27+G27</f>
        <v>2859</v>
      </c>
      <c r="L27" s="23">
        <f>J27+K27</f>
        <v>2863</v>
      </c>
    </row>
    <row r="28" spans="1:12" x14ac:dyDescent="0.25">
      <c r="A28" s="7" t="s">
        <v>29</v>
      </c>
      <c r="B28" s="45">
        <v>105</v>
      </c>
      <c r="C28" s="45">
        <v>998</v>
      </c>
      <c r="D28" s="45">
        <v>1103</v>
      </c>
      <c r="E28" s="45"/>
      <c r="F28" s="45">
        <v>147</v>
      </c>
      <c r="G28" s="45">
        <v>1343</v>
      </c>
      <c r="H28" s="45">
        <f>F28+G28</f>
        <v>1490</v>
      </c>
      <c r="I28" s="5"/>
      <c r="J28" s="45">
        <v>252</v>
      </c>
      <c r="K28" s="45">
        <f>C28+G28</f>
        <v>2341</v>
      </c>
      <c r="L28" s="45">
        <f>L24-L27</f>
        <v>2593</v>
      </c>
    </row>
    <row r="29" spans="1:12" x14ac:dyDescent="0.25">
      <c r="A29" s="13" t="s">
        <v>30</v>
      </c>
      <c r="B29" s="15">
        <f>B27+B28</f>
        <v>107</v>
      </c>
      <c r="C29" s="15">
        <f>C27+C28</f>
        <v>2168</v>
      </c>
      <c r="D29" s="15">
        <f>D27+D28</f>
        <v>2275</v>
      </c>
      <c r="E29" s="15"/>
      <c r="F29" s="15">
        <f>F27+F28</f>
        <v>149</v>
      </c>
      <c r="G29" s="15">
        <f>G27+G28</f>
        <v>3032</v>
      </c>
      <c r="H29" s="15">
        <f>H27+H28</f>
        <v>3181</v>
      </c>
      <c r="I29" s="13" t="s">
        <v>18</v>
      </c>
      <c r="J29" s="15">
        <f>J27+J28</f>
        <v>256</v>
      </c>
      <c r="K29" s="15">
        <f>K27+K28</f>
        <v>5200</v>
      </c>
      <c r="L29" s="15">
        <f>L27+L28</f>
        <v>5456</v>
      </c>
    </row>
  </sheetData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1"/>
  <headerFooter alignWithMargins="0">
    <oddHeader xml:space="preserve">&amp;C&amp;"Helv,Bold"PART I
&amp;UENROLLMENT REPORT OF THE REGISTRAR - FALL 2007
</oddHeader>
    <oddFooter>&amp;R&amp;"Times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/>
  <dimension ref="A1:H48"/>
  <sheetViews>
    <sheetView showGridLines="0" topLeftCell="A31" workbookViewId="0">
      <selection activeCell="D19" sqref="D19"/>
    </sheetView>
  </sheetViews>
  <sheetFormatPr defaultColWidth="9.6640625" defaultRowHeight="15.75" x14ac:dyDescent="0.25"/>
  <cols>
    <col min="1" max="1" width="12.6640625" style="2" customWidth="1"/>
    <col min="2" max="2" width="28.77734375" style="2" customWidth="1"/>
    <col min="3" max="3" width="11.44140625" style="2" customWidth="1"/>
    <col min="4" max="4" width="24.21875" style="2" customWidth="1"/>
    <col min="5" max="5" width="11.6640625" style="2" customWidth="1"/>
    <col min="6" max="6" width="10" style="2" bestFit="1" customWidth="1"/>
    <col min="7" max="16384" width="9.6640625" style="2"/>
  </cols>
  <sheetData>
    <row r="1" spans="1:8" ht="16.7" customHeight="1" x14ac:dyDescent="0.3">
      <c r="A1" s="32"/>
      <c r="B1" s="51" t="s">
        <v>31</v>
      </c>
      <c r="C1" s="52" t="s">
        <v>9</v>
      </c>
      <c r="D1" s="52" t="s">
        <v>170</v>
      </c>
      <c r="E1" s="41"/>
    </row>
    <row r="2" spans="1:8" ht="16.7" customHeight="1" x14ac:dyDescent="0.3">
      <c r="A2" s="32"/>
      <c r="B2" s="53" t="s">
        <v>33</v>
      </c>
      <c r="C2" s="54">
        <v>1241</v>
      </c>
      <c r="D2" s="55">
        <f t="shared" ref="D2:D14" si="0">SUM(C2/5456)*100</f>
        <v>22.745601173020528</v>
      </c>
      <c r="E2" s="41"/>
    </row>
    <row r="3" spans="1:8" ht="16.7" customHeight="1" x14ac:dyDescent="0.3">
      <c r="A3" s="32"/>
      <c r="B3" s="53" t="s">
        <v>160</v>
      </c>
      <c r="C3" s="54">
        <v>493</v>
      </c>
      <c r="D3" s="55">
        <f t="shared" si="0"/>
        <v>9.0359237536656902</v>
      </c>
    </row>
    <row r="4" spans="1:8" ht="16.7" customHeight="1" x14ac:dyDescent="0.3">
      <c r="A4" s="32"/>
      <c r="B4" s="53" t="s">
        <v>34</v>
      </c>
      <c r="C4" s="54">
        <v>492</v>
      </c>
      <c r="D4" s="55">
        <f t="shared" si="0"/>
        <v>9.0175953079178885</v>
      </c>
      <c r="E4" s="41"/>
    </row>
    <row r="5" spans="1:8" ht="16.7" customHeight="1" x14ac:dyDescent="0.3">
      <c r="A5" s="32"/>
      <c r="B5" s="53" t="s">
        <v>36</v>
      </c>
      <c r="C5" s="54">
        <v>371</v>
      </c>
      <c r="D5" s="55">
        <v>6.9</v>
      </c>
      <c r="H5" s="41"/>
    </row>
    <row r="6" spans="1:8" ht="16.7" customHeight="1" x14ac:dyDescent="0.3">
      <c r="A6" s="32"/>
      <c r="B6" s="53" t="s">
        <v>35</v>
      </c>
      <c r="C6" s="54">
        <v>356</v>
      </c>
      <c r="D6" s="55">
        <f t="shared" si="0"/>
        <v>6.5249266862170083</v>
      </c>
      <c r="E6" s="41"/>
    </row>
    <row r="7" spans="1:8" ht="16.7" customHeight="1" x14ac:dyDescent="0.3">
      <c r="A7" s="32"/>
      <c r="B7" s="53" t="s">
        <v>37</v>
      </c>
      <c r="C7" s="54">
        <v>247</v>
      </c>
      <c r="D7" s="55">
        <f t="shared" si="0"/>
        <v>4.5271260997067451</v>
      </c>
      <c r="E7" s="41"/>
    </row>
    <row r="8" spans="1:8" ht="16.7" customHeight="1" x14ac:dyDescent="0.3">
      <c r="A8" s="32"/>
      <c r="B8" s="53" t="s">
        <v>40</v>
      </c>
      <c r="C8" s="54">
        <v>143</v>
      </c>
      <c r="D8" s="55">
        <f t="shared" si="0"/>
        <v>2.620967741935484</v>
      </c>
      <c r="E8" s="41"/>
    </row>
    <row r="9" spans="1:8" ht="16.7" customHeight="1" x14ac:dyDescent="0.3">
      <c r="A9" s="32"/>
      <c r="B9" s="53" t="s">
        <v>38</v>
      </c>
      <c r="C9" s="54">
        <v>142</v>
      </c>
      <c r="D9" s="55">
        <f t="shared" si="0"/>
        <v>2.6026392961876832</v>
      </c>
      <c r="E9" s="41"/>
    </row>
    <row r="10" spans="1:8" ht="16.7" customHeight="1" x14ac:dyDescent="0.3">
      <c r="A10" s="32"/>
      <c r="B10" s="53" t="s">
        <v>130</v>
      </c>
      <c r="C10" s="54">
        <v>111</v>
      </c>
      <c r="D10" s="55">
        <f t="shared" si="0"/>
        <v>2.0344574780058648</v>
      </c>
    </row>
    <row r="11" spans="1:8" ht="16.7" customHeight="1" x14ac:dyDescent="0.3">
      <c r="A11" s="32"/>
      <c r="B11" s="53" t="s">
        <v>39</v>
      </c>
      <c r="C11" s="54">
        <v>83</v>
      </c>
      <c r="D11" s="55">
        <f t="shared" si="0"/>
        <v>1.5212609970674487</v>
      </c>
      <c r="E11" s="41"/>
    </row>
    <row r="12" spans="1:8" ht="16.7" customHeight="1" x14ac:dyDescent="0.3">
      <c r="A12" s="32"/>
      <c r="B12" s="53" t="s">
        <v>41</v>
      </c>
      <c r="C12" s="54">
        <v>1548</v>
      </c>
      <c r="D12" s="55">
        <f t="shared" si="0"/>
        <v>28.37243401759531</v>
      </c>
      <c r="E12" s="41"/>
    </row>
    <row r="13" spans="1:8" ht="16.7" customHeight="1" x14ac:dyDescent="0.3">
      <c r="A13" s="32"/>
      <c r="B13" s="53" t="s">
        <v>42</v>
      </c>
      <c r="C13" s="56">
        <v>229</v>
      </c>
      <c r="D13" s="57">
        <v>4.3</v>
      </c>
      <c r="E13" s="41"/>
    </row>
    <row r="14" spans="1:8" ht="16.7" customHeight="1" x14ac:dyDescent="0.3">
      <c r="A14" s="32"/>
      <c r="B14" s="58"/>
      <c r="C14" s="59">
        <f>SUM(C2:C13)</f>
        <v>5456</v>
      </c>
      <c r="D14" s="55">
        <f t="shared" si="0"/>
        <v>100</v>
      </c>
      <c r="E14" s="41"/>
    </row>
    <row r="15" spans="1:8" ht="5.0999999999999996" customHeight="1" x14ac:dyDescent="0.3">
      <c r="A15" s="32"/>
      <c r="B15" s="58"/>
      <c r="C15" s="60"/>
      <c r="D15" s="55"/>
      <c r="E15" s="41"/>
    </row>
    <row r="16" spans="1:8" ht="16.7" customHeight="1" x14ac:dyDescent="0.3">
      <c r="A16" s="32"/>
      <c r="B16" s="51" t="s">
        <v>43</v>
      </c>
      <c r="C16" s="52" t="s">
        <v>9</v>
      </c>
      <c r="D16" s="52" t="s">
        <v>170</v>
      </c>
      <c r="E16" s="41"/>
    </row>
    <row r="17" spans="1:6" ht="16.7" customHeight="1" x14ac:dyDescent="0.3">
      <c r="A17" s="32"/>
      <c r="B17" s="53" t="s">
        <v>44</v>
      </c>
      <c r="C17" s="47">
        <v>1806</v>
      </c>
      <c r="D17" s="55">
        <f t="shared" ref="D17:D28" si="1">SUM(C17/5456)*100</f>
        <v>33.10117302052786</v>
      </c>
      <c r="E17" s="42"/>
      <c r="F17" s="5"/>
    </row>
    <row r="18" spans="1:6" ht="16.7" customHeight="1" x14ac:dyDescent="0.3">
      <c r="A18" s="32"/>
      <c r="B18" s="53" t="s">
        <v>46</v>
      </c>
      <c r="C18" s="47">
        <v>521</v>
      </c>
      <c r="D18" s="55">
        <v>9.6</v>
      </c>
      <c r="E18" s="42"/>
      <c r="F18" s="5"/>
    </row>
    <row r="19" spans="1:6" ht="16.7" customHeight="1" x14ac:dyDescent="0.3">
      <c r="A19" s="32"/>
      <c r="B19" s="53" t="s">
        <v>45</v>
      </c>
      <c r="C19" s="47">
        <v>437</v>
      </c>
      <c r="D19" s="55">
        <f t="shared" si="1"/>
        <v>8.0095307917888565</v>
      </c>
      <c r="E19" s="42"/>
      <c r="F19" s="5"/>
    </row>
    <row r="20" spans="1:6" ht="16.7" customHeight="1" x14ac:dyDescent="0.3">
      <c r="A20" s="32"/>
      <c r="B20" s="53" t="s">
        <v>48</v>
      </c>
      <c r="C20" s="47">
        <v>323</v>
      </c>
      <c r="D20" s="55">
        <f t="shared" si="1"/>
        <v>5.9200879765395893</v>
      </c>
      <c r="E20" s="42"/>
      <c r="F20" s="5"/>
    </row>
    <row r="21" spans="1:6" ht="16.7" customHeight="1" x14ac:dyDescent="0.3">
      <c r="A21" s="32"/>
      <c r="B21" s="53" t="s">
        <v>47</v>
      </c>
      <c r="C21" s="47">
        <v>314</v>
      </c>
      <c r="D21" s="55">
        <f t="shared" si="1"/>
        <v>5.7551319648093839</v>
      </c>
      <c r="E21" s="42"/>
      <c r="F21" s="5"/>
    </row>
    <row r="22" spans="1:6" ht="16.7" customHeight="1" x14ac:dyDescent="0.3">
      <c r="A22" s="32"/>
      <c r="B22" s="53" t="s">
        <v>52</v>
      </c>
      <c r="C22" s="47">
        <v>294</v>
      </c>
      <c r="D22" s="55">
        <f t="shared" si="1"/>
        <v>5.3885630498533725</v>
      </c>
      <c r="E22" s="42"/>
      <c r="F22" s="5"/>
    </row>
    <row r="23" spans="1:6" ht="16.7" customHeight="1" x14ac:dyDescent="0.3">
      <c r="A23" s="32"/>
      <c r="B23" s="53" t="s">
        <v>49</v>
      </c>
      <c r="C23" s="47">
        <v>247</v>
      </c>
      <c r="D23" s="55">
        <f t="shared" si="1"/>
        <v>4.5271260997067451</v>
      </c>
      <c r="E23" s="42"/>
      <c r="F23" s="5"/>
    </row>
    <row r="24" spans="1:6" ht="16.7" customHeight="1" x14ac:dyDescent="0.3">
      <c r="A24" s="32"/>
      <c r="B24" s="53" t="s">
        <v>54</v>
      </c>
      <c r="C24" s="47">
        <v>201</v>
      </c>
      <c r="D24" s="55">
        <f t="shared" si="1"/>
        <v>3.6840175953079179</v>
      </c>
      <c r="E24" s="42"/>
      <c r="F24" s="5"/>
    </row>
    <row r="25" spans="1:6" ht="16.7" customHeight="1" x14ac:dyDescent="0.3">
      <c r="A25" s="32"/>
      <c r="B25" s="53" t="s">
        <v>53</v>
      </c>
      <c r="C25" s="47">
        <v>186</v>
      </c>
      <c r="D25" s="55">
        <f t="shared" si="1"/>
        <v>3.4090909090909087</v>
      </c>
      <c r="E25" s="42"/>
      <c r="F25" s="5"/>
    </row>
    <row r="26" spans="1:6" ht="16.7" customHeight="1" x14ac:dyDescent="0.3">
      <c r="A26" s="32"/>
      <c r="B26" s="53" t="s">
        <v>51</v>
      </c>
      <c r="C26" s="47">
        <v>182</v>
      </c>
      <c r="D26" s="55">
        <f t="shared" si="1"/>
        <v>3.3357771260997064</v>
      </c>
      <c r="E26" s="42"/>
      <c r="F26" s="5"/>
    </row>
    <row r="27" spans="1:6" ht="16.7" customHeight="1" x14ac:dyDescent="0.3">
      <c r="A27" s="32"/>
      <c r="B27" s="53" t="s">
        <v>50</v>
      </c>
      <c r="C27" s="47">
        <v>165</v>
      </c>
      <c r="D27" s="55">
        <f t="shared" si="1"/>
        <v>3.024193548387097</v>
      </c>
      <c r="E27" s="42"/>
      <c r="F27" s="5"/>
    </row>
    <row r="28" spans="1:6" ht="16.7" customHeight="1" x14ac:dyDescent="0.3">
      <c r="A28" s="32"/>
      <c r="B28" s="53" t="s">
        <v>56</v>
      </c>
      <c r="C28" s="47">
        <v>77</v>
      </c>
      <c r="D28" s="55">
        <f t="shared" si="1"/>
        <v>1.411290322580645</v>
      </c>
      <c r="E28" s="42"/>
      <c r="F28" s="5"/>
    </row>
    <row r="29" spans="1:6" ht="16.7" customHeight="1" x14ac:dyDescent="0.3">
      <c r="A29" s="32"/>
      <c r="B29" s="53" t="s">
        <v>62</v>
      </c>
      <c r="C29" s="47">
        <v>70</v>
      </c>
      <c r="D29" s="55">
        <f>SUM(C29/5456)*100</f>
        <v>1.282991202346041</v>
      </c>
      <c r="E29" s="42"/>
      <c r="F29" s="5"/>
    </row>
    <row r="30" spans="1:6" ht="16.7" customHeight="1" x14ac:dyDescent="0.3">
      <c r="A30" s="32"/>
      <c r="B30" s="53" t="s">
        <v>63</v>
      </c>
      <c r="C30" s="47">
        <v>47</v>
      </c>
      <c r="D30" s="55">
        <f t="shared" ref="D30:D45" si="2">SUM(C30/5456)*100</f>
        <v>0.86143695014662747</v>
      </c>
      <c r="E30" s="42"/>
      <c r="F30" s="5"/>
    </row>
    <row r="31" spans="1:6" ht="16.7" customHeight="1" x14ac:dyDescent="0.3">
      <c r="A31" s="32"/>
      <c r="B31" s="53" t="s">
        <v>57</v>
      </c>
      <c r="C31" s="47">
        <v>44</v>
      </c>
      <c r="D31" s="55">
        <f t="shared" si="2"/>
        <v>0.80645161290322576</v>
      </c>
      <c r="E31" s="42"/>
      <c r="F31" s="5"/>
    </row>
    <row r="32" spans="1:6" ht="16.7" customHeight="1" x14ac:dyDescent="0.3">
      <c r="A32" s="32"/>
      <c r="B32" s="58" t="s">
        <v>137</v>
      </c>
      <c r="C32" s="47">
        <v>41</v>
      </c>
      <c r="D32" s="55">
        <f t="shared" si="2"/>
        <v>0.75146627565982405</v>
      </c>
      <c r="E32" s="42"/>
      <c r="F32" s="5"/>
    </row>
    <row r="33" spans="1:6" ht="16.7" customHeight="1" x14ac:dyDescent="0.3">
      <c r="A33" s="32"/>
      <c r="B33" s="53" t="s">
        <v>60</v>
      </c>
      <c r="C33" s="47">
        <v>37</v>
      </c>
      <c r="D33" s="55">
        <f t="shared" si="2"/>
        <v>0.67815249266862165</v>
      </c>
      <c r="E33" s="42"/>
      <c r="F33" s="5"/>
    </row>
    <row r="34" spans="1:6" ht="16.7" customHeight="1" x14ac:dyDescent="0.3">
      <c r="A34" s="32"/>
      <c r="B34" s="53" t="s">
        <v>55</v>
      </c>
      <c r="C34" s="47">
        <v>33</v>
      </c>
      <c r="D34" s="55">
        <f t="shared" si="2"/>
        <v>0.60483870967741937</v>
      </c>
      <c r="E34" s="42"/>
      <c r="F34" s="5"/>
    </row>
    <row r="35" spans="1:6" ht="16.7" customHeight="1" x14ac:dyDescent="0.3">
      <c r="A35" s="32"/>
      <c r="B35" s="53" t="s">
        <v>58</v>
      </c>
      <c r="C35" s="47">
        <v>30</v>
      </c>
      <c r="D35" s="55">
        <f t="shared" si="2"/>
        <v>0.54985337243401766</v>
      </c>
      <c r="E35" s="42"/>
      <c r="F35" s="5"/>
    </row>
    <row r="36" spans="1:6" ht="16.7" customHeight="1" x14ac:dyDescent="0.3">
      <c r="A36" s="32"/>
      <c r="B36" s="58" t="s">
        <v>140</v>
      </c>
      <c r="C36" s="47">
        <v>29</v>
      </c>
      <c r="D36" s="55">
        <f t="shared" si="2"/>
        <v>0.53152492668621698</v>
      </c>
      <c r="F36" s="5"/>
    </row>
    <row r="37" spans="1:6" ht="16.7" customHeight="1" x14ac:dyDescent="0.3">
      <c r="A37" s="32"/>
      <c r="B37" s="53" t="s">
        <v>61</v>
      </c>
      <c r="C37" s="47">
        <v>28</v>
      </c>
      <c r="D37" s="55">
        <f t="shared" si="2"/>
        <v>0.51319648093841641</v>
      </c>
      <c r="E37" s="42"/>
      <c r="F37" s="5"/>
    </row>
    <row r="38" spans="1:6" ht="16.7" customHeight="1" x14ac:dyDescent="0.3">
      <c r="A38" s="32"/>
      <c r="B38" s="53" t="s">
        <v>136</v>
      </c>
      <c r="C38" s="47">
        <v>26</v>
      </c>
      <c r="D38" s="55">
        <f>SUM(C38/5456)*100</f>
        <v>0.47653958944281527</v>
      </c>
      <c r="E38" s="42"/>
      <c r="F38" s="5"/>
    </row>
    <row r="39" spans="1:6" ht="16.7" customHeight="1" x14ac:dyDescent="0.3">
      <c r="A39" s="32"/>
      <c r="B39" s="58" t="s">
        <v>138</v>
      </c>
      <c r="C39" s="47">
        <v>22</v>
      </c>
      <c r="D39" s="55">
        <f t="shared" si="2"/>
        <v>0.40322580645161288</v>
      </c>
      <c r="E39" s="42"/>
      <c r="F39" s="5"/>
    </row>
    <row r="40" spans="1:6" ht="16.7" customHeight="1" x14ac:dyDescent="0.3">
      <c r="A40" s="32"/>
      <c r="B40" s="53" t="s">
        <v>59</v>
      </c>
      <c r="C40" s="47">
        <v>20</v>
      </c>
      <c r="D40" s="55">
        <f t="shared" si="2"/>
        <v>0.36656891495601174</v>
      </c>
      <c r="E40" s="42"/>
      <c r="F40" s="5"/>
    </row>
    <row r="41" spans="1:6" ht="16.7" customHeight="1" x14ac:dyDescent="0.3">
      <c r="A41" s="32"/>
      <c r="B41" s="53" t="s">
        <v>189</v>
      </c>
      <c r="C41" s="47">
        <v>16</v>
      </c>
      <c r="D41" s="55">
        <f t="shared" si="2"/>
        <v>0.2932551319648094</v>
      </c>
      <c r="E41" s="42"/>
      <c r="F41" s="5"/>
    </row>
    <row r="42" spans="1:6" ht="16.7" customHeight="1" x14ac:dyDescent="0.3">
      <c r="A42" s="32"/>
      <c r="B42" s="53" t="s">
        <v>190</v>
      </c>
      <c r="C42" s="47">
        <v>13</v>
      </c>
      <c r="D42" s="55">
        <f t="shared" si="2"/>
        <v>0.23826979472140764</v>
      </c>
      <c r="E42" s="42"/>
      <c r="F42" s="5"/>
    </row>
    <row r="43" spans="1:6" ht="16.7" customHeight="1" x14ac:dyDescent="0.3">
      <c r="A43" s="32"/>
      <c r="B43" s="53" t="s">
        <v>139</v>
      </c>
      <c r="C43" s="47">
        <v>10</v>
      </c>
      <c r="D43" s="55">
        <f t="shared" si="2"/>
        <v>0.18328445747800587</v>
      </c>
      <c r="E43" s="42"/>
      <c r="F43" s="46"/>
    </row>
    <row r="44" spans="1:6" ht="16.7" customHeight="1" x14ac:dyDescent="0.3">
      <c r="A44" s="32"/>
      <c r="B44" s="53" t="s">
        <v>64</v>
      </c>
      <c r="C44" s="61">
        <f>5400-5163</f>
        <v>237</v>
      </c>
      <c r="D44" s="57">
        <f t="shared" si="2"/>
        <v>4.3438416422287389</v>
      </c>
      <c r="E44" s="42"/>
      <c r="F44" s="46"/>
    </row>
    <row r="45" spans="1:6" ht="16.7" customHeight="1" x14ac:dyDescent="0.25">
      <c r="B45" s="58"/>
      <c r="C45" s="60">
        <f>SUM(C17:C44)</f>
        <v>5456</v>
      </c>
      <c r="D45" s="55">
        <f t="shared" si="2"/>
        <v>100</v>
      </c>
      <c r="E45" s="41"/>
    </row>
    <row r="46" spans="1:6" ht="16.7" customHeight="1" x14ac:dyDescent="0.25">
      <c r="B46" s="41"/>
      <c r="C46" s="41"/>
      <c r="D46" s="41"/>
      <c r="E46" s="41"/>
    </row>
    <row r="47" spans="1:6" ht="16.7" customHeight="1" x14ac:dyDescent="0.25">
      <c r="B47" s="41"/>
      <c r="C47" s="41"/>
      <c r="D47" s="41"/>
    </row>
    <row r="48" spans="1:6" ht="16.7" customHeight="1" x14ac:dyDescent="0.25"/>
  </sheetData>
  <phoneticPr fontId="0" type="noConversion"/>
  <printOptions horizontalCentered="1" verticalCentered="1" gridLinesSet="0"/>
  <pageMargins left="0.5" right="0.5" top="0.84" bottom="0.51" header="0.2" footer="0.22"/>
  <pageSetup orientation="portrait" horizontalDpi="1200" verticalDpi="1200" r:id="rId1"/>
  <headerFooter alignWithMargins="0">
    <oddHeader>&amp;C&amp;"Helv,Bold"PART II
&amp;UBREAKDOWN BY CHURCH, STATE, COUNTY AND FOREIGN COUNTRIES</oddHeader>
    <oddFooter>&amp;R&amp;"Times New Roman,Regular"&amp;10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H71"/>
  <sheetViews>
    <sheetView showGridLines="0" topLeftCell="A10" workbookViewId="0">
      <selection activeCell="D24" sqref="D24"/>
    </sheetView>
  </sheetViews>
  <sheetFormatPr defaultColWidth="9.6640625" defaultRowHeight="15.75" x14ac:dyDescent="0.25"/>
  <cols>
    <col min="1" max="1" width="14.5546875" customWidth="1"/>
    <col min="2" max="2" width="11.6640625" customWidth="1"/>
    <col min="3" max="3" width="16.6640625" customWidth="1"/>
    <col min="4" max="4" width="10.88671875" customWidth="1"/>
    <col min="5" max="5" width="12.77734375" customWidth="1"/>
  </cols>
  <sheetData>
    <row r="1" spans="1:8" x14ac:dyDescent="0.25">
      <c r="A1" s="16" t="s">
        <v>65</v>
      </c>
      <c r="B1" s="5"/>
      <c r="C1" s="17" t="s">
        <v>66</v>
      </c>
      <c r="D1" s="5"/>
      <c r="E1" s="5"/>
      <c r="F1" s="5"/>
    </row>
    <row r="2" spans="1:8" x14ac:dyDescent="0.25">
      <c r="A2" s="18" t="s">
        <v>67</v>
      </c>
      <c r="B2" s="19" t="s">
        <v>9</v>
      </c>
      <c r="C2" s="19" t="s">
        <v>32</v>
      </c>
      <c r="D2" s="5"/>
      <c r="E2" s="5"/>
      <c r="F2" s="5"/>
    </row>
    <row r="3" spans="1:8" x14ac:dyDescent="0.25">
      <c r="A3" s="7" t="s">
        <v>70</v>
      </c>
      <c r="B3" s="5">
        <v>293</v>
      </c>
      <c r="C3" s="20">
        <f t="shared" ref="C3:C27" si="0">SUM(B3/1806)*100</f>
        <v>16.223698781838316</v>
      </c>
      <c r="D3" s="5"/>
      <c r="E3" s="5"/>
      <c r="F3" s="5"/>
    </row>
    <row r="4" spans="1:8" x14ac:dyDescent="0.25">
      <c r="A4" s="7" t="s">
        <v>69</v>
      </c>
      <c r="B4" s="5">
        <v>262</v>
      </c>
      <c r="C4" s="20">
        <f t="shared" si="0"/>
        <v>14.507198228128459</v>
      </c>
      <c r="D4" s="5"/>
      <c r="F4" s="5"/>
      <c r="H4" s="20"/>
    </row>
    <row r="5" spans="1:8" x14ac:dyDescent="0.25">
      <c r="A5" s="7" t="s">
        <v>68</v>
      </c>
      <c r="B5" s="5">
        <v>259</v>
      </c>
      <c r="C5" s="20">
        <f t="shared" si="0"/>
        <v>14.34108527131783</v>
      </c>
      <c r="D5" s="5"/>
      <c r="F5" s="5"/>
      <c r="H5" s="20"/>
    </row>
    <row r="6" spans="1:8" x14ac:dyDescent="0.25">
      <c r="A6" s="7" t="s">
        <v>71</v>
      </c>
      <c r="B6" s="5">
        <v>186</v>
      </c>
      <c r="C6" s="20">
        <f t="shared" si="0"/>
        <v>10.299003322259136</v>
      </c>
      <c r="D6" s="5"/>
      <c r="F6" s="5"/>
      <c r="H6" s="20"/>
    </row>
    <row r="7" spans="1:8" x14ac:dyDescent="0.25">
      <c r="A7" s="7" t="s">
        <v>73</v>
      </c>
      <c r="B7" s="5">
        <v>103</v>
      </c>
      <c r="C7" s="20">
        <f t="shared" si="0"/>
        <v>5.7032115171650055</v>
      </c>
      <c r="D7" s="5"/>
      <c r="F7" s="5"/>
      <c r="H7" s="20"/>
    </row>
    <row r="8" spans="1:8" x14ac:dyDescent="0.25">
      <c r="A8" s="7" t="s">
        <v>74</v>
      </c>
      <c r="B8" s="5">
        <v>92</v>
      </c>
      <c r="C8" s="20">
        <f t="shared" si="0"/>
        <v>5.0941306755260243</v>
      </c>
      <c r="H8" s="20"/>
    </row>
    <row r="9" spans="1:8" x14ac:dyDescent="0.25">
      <c r="A9" s="7" t="s">
        <v>72</v>
      </c>
      <c r="B9" s="5">
        <v>80</v>
      </c>
      <c r="C9" s="20">
        <f t="shared" si="0"/>
        <v>4.4296788482834994</v>
      </c>
      <c r="D9" s="5"/>
      <c r="F9" s="5"/>
      <c r="H9" s="20"/>
    </row>
    <row r="10" spans="1:8" x14ac:dyDescent="0.25">
      <c r="A10" s="7" t="s">
        <v>77</v>
      </c>
      <c r="B10" s="5">
        <v>50</v>
      </c>
      <c r="C10" s="20">
        <f t="shared" si="0"/>
        <v>2.7685492801771869</v>
      </c>
      <c r="D10" s="5"/>
      <c r="F10" s="5"/>
      <c r="H10" s="20"/>
    </row>
    <row r="11" spans="1:8" x14ac:dyDescent="0.25">
      <c r="A11" s="7" t="s">
        <v>76</v>
      </c>
      <c r="B11" s="5">
        <v>30</v>
      </c>
      <c r="C11" s="20">
        <f t="shared" si="0"/>
        <v>1.6611295681063125</v>
      </c>
      <c r="D11" s="5"/>
      <c r="F11" s="5"/>
      <c r="H11" s="20"/>
    </row>
    <row r="12" spans="1:8" x14ac:dyDescent="0.25">
      <c r="A12" s="7" t="s">
        <v>81</v>
      </c>
      <c r="B12" s="5">
        <v>29</v>
      </c>
      <c r="C12" s="20">
        <f t="shared" si="0"/>
        <v>1.6057585825027685</v>
      </c>
      <c r="D12" s="5"/>
      <c r="F12" s="5"/>
      <c r="H12" s="20"/>
    </row>
    <row r="13" spans="1:8" x14ac:dyDescent="0.25">
      <c r="A13" s="7" t="s">
        <v>165</v>
      </c>
      <c r="B13" s="5">
        <v>28</v>
      </c>
      <c r="C13" s="20">
        <f t="shared" si="0"/>
        <v>1.5503875968992249</v>
      </c>
      <c r="D13" s="5"/>
      <c r="F13" s="5"/>
      <c r="H13" s="20"/>
    </row>
    <row r="14" spans="1:8" x14ac:dyDescent="0.25">
      <c r="A14" s="7" t="s">
        <v>78</v>
      </c>
      <c r="B14" s="5">
        <v>26</v>
      </c>
      <c r="C14" s="20">
        <f t="shared" si="0"/>
        <v>1.4396456256921373</v>
      </c>
      <c r="D14" s="5"/>
      <c r="F14" s="5"/>
      <c r="H14" s="20"/>
    </row>
    <row r="15" spans="1:8" x14ac:dyDescent="0.25">
      <c r="A15" s="7" t="s">
        <v>192</v>
      </c>
      <c r="B15" s="5">
        <v>25</v>
      </c>
      <c r="C15" s="20">
        <f t="shared" si="0"/>
        <v>1.3842746400885935</v>
      </c>
      <c r="D15" s="5"/>
      <c r="F15" s="5"/>
      <c r="H15" s="20"/>
    </row>
    <row r="16" spans="1:8" x14ac:dyDescent="0.25">
      <c r="A16" s="7" t="s">
        <v>79</v>
      </c>
      <c r="B16" s="5">
        <v>23</v>
      </c>
      <c r="C16" s="20">
        <f t="shared" si="0"/>
        <v>1.2735326688815061</v>
      </c>
      <c r="D16" s="5"/>
      <c r="F16" s="5"/>
      <c r="H16" s="20"/>
    </row>
    <row r="17" spans="1:8" x14ac:dyDescent="0.25">
      <c r="A17" s="7" t="s">
        <v>80</v>
      </c>
      <c r="B17" s="5">
        <v>22</v>
      </c>
      <c r="C17" s="20">
        <f t="shared" si="0"/>
        <v>1.2181616832779625</v>
      </c>
      <c r="D17" s="5"/>
      <c r="F17" s="5"/>
      <c r="H17" s="20"/>
    </row>
    <row r="18" spans="1:8" x14ac:dyDescent="0.25">
      <c r="A18" s="7" t="s">
        <v>145</v>
      </c>
      <c r="B18" s="5">
        <v>17</v>
      </c>
      <c r="C18" s="20">
        <f t="shared" si="0"/>
        <v>0.94130675526024365</v>
      </c>
      <c r="D18" s="5"/>
      <c r="F18" s="5"/>
      <c r="H18" s="20"/>
    </row>
    <row r="19" spans="1:8" x14ac:dyDescent="0.25">
      <c r="A19" s="7" t="s">
        <v>164</v>
      </c>
      <c r="B19" s="5">
        <v>15</v>
      </c>
      <c r="C19" s="20">
        <f t="shared" si="0"/>
        <v>0.83056478405315626</v>
      </c>
      <c r="D19" s="5"/>
      <c r="F19" s="5"/>
      <c r="H19" s="20"/>
    </row>
    <row r="20" spans="1:8" x14ac:dyDescent="0.25">
      <c r="A20" s="7" t="s">
        <v>144</v>
      </c>
      <c r="B20" s="5">
        <v>15</v>
      </c>
      <c r="C20" s="20">
        <f t="shared" si="0"/>
        <v>0.83056478405315626</v>
      </c>
      <c r="D20" s="5"/>
      <c r="F20" s="5"/>
      <c r="H20" s="20"/>
    </row>
    <row r="21" spans="1:8" x14ac:dyDescent="0.25">
      <c r="A21" s="7" t="s">
        <v>185</v>
      </c>
      <c r="B21" s="5">
        <v>15</v>
      </c>
      <c r="C21" s="20">
        <f t="shared" si="0"/>
        <v>0.83056478405315626</v>
      </c>
      <c r="D21" s="5"/>
      <c r="F21" s="5"/>
      <c r="H21" s="20"/>
    </row>
    <row r="22" spans="1:8" x14ac:dyDescent="0.25">
      <c r="A22" s="7" t="s">
        <v>176</v>
      </c>
      <c r="B22" s="5">
        <v>14</v>
      </c>
      <c r="C22" s="20">
        <f t="shared" si="0"/>
        <v>0.77519379844961245</v>
      </c>
      <c r="D22" s="5"/>
      <c r="F22" s="5"/>
      <c r="H22" s="20"/>
    </row>
    <row r="23" spans="1:8" x14ac:dyDescent="0.25">
      <c r="A23" s="7" t="s">
        <v>186</v>
      </c>
      <c r="B23" s="5">
        <v>12</v>
      </c>
      <c r="C23" s="20">
        <f t="shared" si="0"/>
        <v>0.66445182724252494</v>
      </c>
      <c r="D23" s="5"/>
      <c r="F23" s="5"/>
      <c r="H23" s="20"/>
    </row>
    <row r="24" spans="1:8" x14ac:dyDescent="0.25">
      <c r="A24" s="7" t="s">
        <v>75</v>
      </c>
      <c r="B24" s="5">
        <v>12</v>
      </c>
      <c r="C24" s="20">
        <f t="shared" si="0"/>
        <v>0.66445182724252494</v>
      </c>
      <c r="D24" s="5"/>
      <c r="F24" s="5"/>
      <c r="H24" s="20"/>
    </row>
    <row r="25" spans="1:8" x14ac:dyDescent="0.25">
      <c r="A25" s="7" t="s">
        <v>191</v>
      </c>
      <c r="B25" s="5">
        <v>11</v>
      </c>
      <c r="C25" s="20">
        <f t="shared" si="0"/>
        <v>0.60908084163898124</v>
      </c>
      <c r="D25" s="5"/>
      <c r="F25" s="5"/>
      <c r="H25" s="20"/>
    </row>
    <row r="26" spans="1:8" x14ac:dyDescent="0.25">
      <c r="A26" s="7" t="s">
        <v>82</v>
      </c>
      <c r="B26" s="21">
        <v>187</v>
      </c>
      <c r="C26" s="22">
        <f t="shared" si="0"/>
        <v>10.354374307862679</v>
      </c>
      <c r="D26" s="5"/>
      <c r="F26" s="5"/>
      <c r="H26" s="20"/>
    </row>
    <row r="27" spans="1:8" x14ac:dyDescent="0.25">
      <c r="A27" s="5"/>
      <c r="B27" s="23">
        <f>SUM(B3:B26)</f>
        <v>1806</v>
      </c>
      <c r="C27" s="20">
        <f t="shared" si="0"/>
        <v>100</v>
      </c>
      <c r="D27" s="5"/>
      <c r="F27" s="5"/>
      <c r="H27" s="5"/>
    </row>
    <row r="28" spans="1:8" ht="10.5" customHeight="1" x14ac:dyDescent="0.25">
      <c r="D28" s="5"/>
      <c r="E28" s="5"/>
      <c r="F28" s="5"/>
      <c r="H28" s="20"/>
    </row>
    <row r="29" spans="1:8" x14ac:dyDescent="0.25">
      <c r="A29" s="24" t="s">
        <v>233</v>
      </c>
      <c r="B29" s="5"/>
      <c r="C29" s="5"/>
      <c r="D29" s="5"/>
      <c r="E29" s="5"/>
      <c r="F29" s="5"/>
      <c r="H29" s="20"/>
    </row>
    <row r="30" spans="1:8" ht="10.5" customHeight="1" x14ac:dyDescent="0.25">
      <c r="A30" s="5"/>
      <c r="B30" s="5"/>
      <c r="C30" s="5"/>
      <c r="D30" s="5"/>
      <c r="E30" s="5"/>
      <c r="F30" s="5"/>
      <c r="H30" s="20"/>
    </row>
    <row r="31" spans="1:8" x14ac:dyDescent="0.25">
      <c r="A31" s="6" t="s">
        <v>83</v>
      </c>
      <c r="B31" s="5"/>
      <c r="C31" s="5"/>
      <c r="D31" s="5"/>
      <c r="E31" s="5"/>
      <c r="F31" s="5"/>
      <c r="H31" s="20"/>
    </row>
    <row r="32" spans="1:8" x14ac:dyDescent="0.25">
      <c r="A32" s="7" t="s">
        <v>223</v>
      </c>
      <c r="B32" s="62">
        <v>2</v>
      </c>
      <c r="C32" s="5" t="s">
        <v>173</v>
      </c>
      <c r="D32" s="62">
        <v>2</v>
      </c>
      <c r="E32" s="7" t="s">
        <v>188</v>
      </c>
      <c r="F32" s="25">
        <v>1</v>
      </c>
      <c r="H32" s="20"/>
    </row>
    <row r="33" spans="1:8" x14ac:dyDescent="0.25">
      <c r="A33" s="7" t="s">
        <v>193</v>
      </c>
      <c r="B33" s="62">
        <v>1</v>
      </c>
      <c r="C33" s="7" t="s">
        <v>206</v>
      </c>
      <c r="D33" s="25">
        <v>3</v>
      </c>
      <c r="E33" s="5" t="s">
        <v>131</v>
      </c>
      <c r="F33" s="25">
        <v>4</v>
      </c>
      <c r="H33" s="20"/>
    </row>
    <row r="34" spans="1:8" x14ac:dyDescent="0.25">
      <c r="A34" s="7" t="s">
        <v>134</v>
      </c>
      <c r="B34" s="63">
        <v>2</v>
      </c>
      <c r="C34" s="5" t="s">
        <v>181</v>
      </c>
      <c r="D34" s="25">
        <v>4</v>
      </c>
      <c r="E34" s="25" t="s">
        <v>184</v>
      </c>
      <c r="F34" s="25">
        <v>4</v>
      </c>
      <c r="H34" s="20"/>
    </row>
    <row r="35" spans="1:8" x14ac:dyDescent="0.25">
      <c r="A35" s="7" t="s">
        <v>221</v>
      </c>
      <c r="B35" s="63">
        <v>1</v>
      </c>
      <c r="C35" s="7" t="s">
        <v>175</v>
      </c>
      <c r="D35" s="25">
        <v>5</v>
      </c>
      <c r="E35" s="5" t="s">
        <v>141</v>
      </c>
      <c r="F35" s="25">
        <v>2</v>
      </c>
      <c r="H35" s="20"/>
    </row>
    <row r="36" spans="1:8" x14ac:dyDescent="0.25">
      <c r="A36" s="7" t="s">
        <v>194</v>
      </c>
      <c r="B36" s="63">
        <v>1</v>
      </c>
      <c r="C36" s="5" t="s">
        <v>218</v>
      </c>
      <c r="D36" s="25">
        <v>2</v>
      </c>
      <c r="E36" s="5" t="s">
        <v>180</v>
      </c>
      <c r="F36" s="25">
        <v>1</v>
      </c>
      <c r="H36" s="20"/>
    </row>
    <row r="37" spans="1:8" x14ac:dyDescent="0.25">
      <c r="A37" s="7" t="s">
        <v>178</v>
      </c>
      <c r="B37" s="63">
        <v>2</v>
      </c>
      <c r="C37" s="7" t="s">
        <v>203</v>
      </c>
      <c r="D37" s="25">
        <v>1</v>
      </c>
      <c r="E37" s="5" t="s">
        <v>226</v>
      </c>
      <c r="F37" s="25">
        <v>1</v>
      </c>
      <c r="H37" s="20"/>
    </row>
    <row r="38" spans="1:8" x14ac:dyDescent="0.25">
      <c r="A38" s="7" t="s">
        <v>210</v>
      </c>
      <c r="B38" s="63">
        <v>1</v>
      </c>
      <c r="C38" s="5" t="s">
        <v>204</v>
      </c>
      <c r="D38" s="25">
        <v>1</v>
      </c>
      <c r="E38" s="7" t="s">
        <v>85</v>
      </c>
      <c r="F38" s="7">
        <v>4</v>
      </c>
      <c r="H38" s="20"/>
    </row>
    <row r="39" spans="1:8" x14ac:dyDescent="0.25">
      <c r="A39" s="7" t="s">
        <v>182</v>
      </c>
      <c r="B39" s="62">
        <v>1</v>
      </c>
      <c r="C39" s="7" t="s">
        <v>236</v>
      </c>
      <c r="D39" s="25">
        <v>1</v>
      </c>
      <c r="E39" s="5" t="s">
        <v>205</v>
      </c>
      <c r="F39" s="7">
        <v>1</v>
      </c>
      <c r="H39" s="20"/>
    </row>
    <row r="40" spans="1:8" x14ac:dyDescent="0.25">
      <c r="A40" s="7" t="s">
        <v>162</v>
      </c>
      <c r="B40" s="63">
        <v>14</v>
      </c>
      <c r="C40" s="5" t="s">
        <v>207</v>
      </c>
      <c r="D40" s="25">
        <v>1</v>
      </c>
      <c r="E40" s="5" t="s">
        <v>196</v>
      </c>
      <c r="F40" s="7">
        <v>1</v>
      </c>
      <c r="H40" s="20"/>
    </row>
    <row r="41" spans="1:8" x14ac:dyDescent="0.25">
      <c r="A41" s="7" t="s">
        <v>183</v>
      </c>
      <c r="B41" s="63">
        <v>1</v>
      </c>
      <c r="C41" s="7" t="s">
        <v>84</v>
      </c>
      <c r="D41" s="7">
        <v>4</v>
      </c>
      <c r="E41" s="5" t="s">
        <v>179</v>
      </c>
      <c r="F41" s="7">
        <v>4</v>
      </c>
      <c r="H41" s="20"/>
    </row>
    <row r="42" spans="1:8" x14ac:dyDescent="0.25">
      <c r="A42" s="7" t="s">
        <v>163</v>
      </c>
      <c r="B42" s="63">
        <v>1</v>
      </c>
      <c r="C42" s="5" t="s">
        <v>195</v>
      </c>
      <c r="D42" s="7">
        <v>1</v>
      </c>
      <c r="E42" s="5" t="s">
        <v>220</v>
      </c>
      <c r="F42" s="7">
        <v>1</v>
      </c>
      <c r="H42" s="20"/>
    </row>
    <row r="43" spans="1:8" x14ac:dyDescent="0.25">
      <c r="A43" s="7" t="s">
        <v>133</v>
      </c>
      <c r="B43" s="63">
        <v>3</v>
      </c>
      <c r="C43" s="7" t="s">
        <v>187</v>
      </c>
      <c r="D43" s="7">
        <v>2</v>
      </c>
      <c r="E43" s="5" t="s">
        <v>208</v>
      </c>
      <c r="F43" s="7">
        <v>1</v>
      </c>
      <c r="H43" s="20"/>
    </row>
    <row r="44" spans="1:8" x14ac:dyDescent="0.25">
      <c r="A44" s="7" t="s">
        <v>209</v>
      </c>
      <c r="B44" s="63">
        <v>1</v>
      </c>
      <c r="C44" s="5" t="s">
        <v>225</v>
      </c>
      <c r="D44" s="7">
        <v>1</v>
      </c>
      <c r="E44" s="7" t="s">
        <v>174</v>
      </c>
      <c r="F44" s="7">
        <v>15</v>
      </c>
      <c r="H44" s="20"/>
    </row>
    <row r="45" spans="1:8" x14ac:dyDescent="0.25">
      <c r="A45" s="7" t="s">
        <v>219</v>
      </c>
      <c r="B45" s="63">
        <v>1</v>
      </c>
      <c r="C45" s="7" t="s">
        <v>224</v>
      </c>
      <c r="D45" s="7">
        <v>1</v>
      </c>
      <c r="E45" s="7" t="s">
        <v>222</v>
      </c>
      <c r="F45" s="7">
        <v>1</v>
      </c>
      <c r="H45" s="20"/>
    </row>
    <row r="46" spans="1:8" x14ac:dyDescent="0.25">
      <c r="A46" s="5" t="s">
        <v>86</v>
      </c>
      <c r="B46" s="62">
        <v>8</v>
      </c>
      <c r="C46" s="5" t="s">
        <v>161</v>
      </c>
      <c r="D46" s="25">
        <v>1</v>
      </c>
      <c r="E46" s="7" t="s">
        <v>132</v>
      </c>
      <c r="F46" s="7">
        <v>1</v>
      </c>
      <c r="H46" s="20"/>
    </row>
    <row r="47" spans="1:8" x14ac:dyDescent="0.25">
      <c r="E47" s="13" t="s">
        <v>9</v>
      </c>
      <c r="F47" s="13">
        <v>112</v>
      </c>
      <c r="H47" s="20"/>
    </row>
    <row r="48" spans="1:8" ht="16.5" customHeight="1" x14ac:dyDescent="0.25">
      <c r="A48" s="48" t="s">
        <v>237</v>
      </c>
      <c r="H48" s="20"/>
    </row>
    <row r="49" spans="1:8" x14ac:dyDescent="0.25">
      <c r="A49" s="5"/>
      <c r="B49" s="5"/>
      <c r="C49" s="5"/>
      <c r="D49" s="5"/>
      <c r="E49" s="13" t="s">
        <v>9</v>
      </c>
      <c r="F49" s="13">
        <v>112</v>
      </c>
      <c r="H49" s="20"/>
    </row>
    <row r="50" spans="1:8" x14ac:dyDescent="0.25">
      <c r="A50" s="24"/>
      <c r="B50" s="5"/>
      <c r="C50" s="5"/>
      <c r="D50" s="5"/>
      <c r="E50" s="5"/>
      <c r="F50" s="5"/>
      <c r="H50" s="20"/>
    </row>
    <row r="51" spans="1:8" x14ac:dyDescent="0.25">
      <c r="A51" s="24"/>
      <c r="B51" s="5"/>
      <c r="C51" s="5"/>
      <c r="D51" s="5"/>
      <c r="E51" s="5"/>
      <c r="F51" s="5"/>
      <c r="H51" s="20"/>
    </row>
    <row r="52" spans="1:8" x14ac:dyDescent="0.25">
      <c r="A52" s="24"/>
      <c r="B52" s="5"/>
      <c r="C52" s="5"/>
      <c r="D52" s="5"/>
      <c r="E52" s="5"/>
      <c r="F52" s="5"/>
      <c r="H52" s="20"/>
    </row>
    <row r="53" spans="1:8" x14ac:dyDescent="0.25">
      <c r="H53" s="20"/>
    </row>
    <row r="54" spans="1:8" x14ac:dyDescent="0.25">
      <c r="H54" s="20"/>
    </row>
    <row r="55" spans="1:8" x14ac:dyDescent="0.25">
      <c r="H55" s="20"/>
    </row>
    <row r="56" spans="1:8" x14ac:dyDescent="0.25">
      <c r="H56" s="20"/>
    </row>
    <row r="57" spans="1:8" x14ac:dyDescent="0.25">
      <c r="H57" s="20"/>
    </row>
    <row r="58" spans="1:8" x14ac:dyDescent="0.25">
      <c r="H58" s="20"/>
    </row>
    <row r="71" spans="1:1" x14ac:dyDescent="0.25">
      <c r="A71" s="1"/>
    </row>
  </sheetData>
  <phoneticPr fontId="0" type="noConversion"/>
  <printOptions horizontalCentered="1" verticalCentered="1" gridLinesSet="0"/>
  <pageMargins left="0.35" right="0.38" top="0.25" bottom="0.7" header="0.3" footer="0.27"/>
  <pageSetup orientation="portrait" horizontalDpi="1200" verticalDpi="1200" r:id="rId1"/>
  <headerFooter alignWithMargins="0">
    <oddFooter>&amp;C&amp;"Tahoma,Regular"&amp;10 &amp;"Helv,Regular"
&amp;R&amp;"Times New Roman,Regular"&amp;10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/>
  <dimension ref="A1:F69"/>
  <sheetViews>
    <sheetView showGridLines="0" topLeftCell="A19" workbookViewId="0">
      <selection activeCell="F34" sqref="F34"/>
    </sheetView>
  </sheetViews>
  <sheetFormatPr defaultColWidth="9.6640625" defaultRowHeight="15.75" x14ac:dyDescent="0.25"/>
  <cols>
    <col min="1" max="1" width="23.33203125" customWidth="1"/>
    <col min="2" max="2" width="8.44140625" customWidth="1"/>
    <col min="3" max="4" width="2.88671875" customWidth="1"/>
    <col min="5" max="5" width="26.5546875" customWidth="1"/>
    <col min="6" max="6" width="6.77734375" customWidth="1"/>
  </cols>
  <sheetData>
    <row r="1" spans="1:6" x14ac:dyDescent="0.25">
      <c r="A1" s="11" t="s">
        <v>87</v>
      </c>
      <c r="B1" s="5"/>
      <c r="C1" s="5"/>
    </row>
    <row r="2" spans="1:6" x14ac:dyDescent="0.25">
      <c r="A2" s="11" t="s">
        <v>146</v>
      </c>
      <c r="B2" s="5"/>
      <c r="C2" s="5"/>
      <c r="E2" s="13" t="s">
        <v>147</v>
      </c>
      <c r="F2" s="5"/>
    </row>
    <row r="3" spans="1:6" x14ac:dyDescent="0.25">
      <c r="A3" s="7" t="s">
        <v>228</v>
      </c>
      <c r="B3" s="5">
        <v>8</v>
      </c>
      <c r="C3" s="5"/>
      <c r="E3" s="7" t="s">
        <v>93</v>
      </c>
      <c r="F3" s="5">
        <v>722</v>
      </c>
    </row>
    <row r="4" spans="1:6" x14ac:dyDescent="0.25">
      <c r="A4" s="7" t="s">
        <v>89</v>
      </c>
      <c r="B4" s="5">
        <v>53</v>
      </c>
      <c r="C4" s="5"/>
      <c r="E4" s="7" t="s">
        <v>105</v>
      </c>
      <c r="F4" s="21">
        <v>137</v>
      </c>
    </row>
    <row r="5" spans="1:6" x14ac:dyDescent="0.25">
      <c r="A5" s="7" t="s">
        <v>229</v>
      </c>
      <c r="B5" s="5">
        <v>1</v>
      </c>
      <c r="C5" s="5"/>
      <c r="E5" s="13" t="s">
        <v>30</v>
      </c>
      <c r="F5" s="11">
        <f>SUM(F3:F4)</f>
        <v>859</v>
      </c>
    </row>
    <row r="6" spans="1:6" x14ac:dyDescent="0.25">
      <c r="A6" s="7" t="s">
        <v>90</v>
      </c>
      <c r="B6" s="5">
        <v>267</v>
      </c>
      <c r="C6" s="5"/>
    </row>
    <row r="7" spans="1:6" x14ac:dyDescent="0.25">
      <c r="A7" s="7" t="s">
        <v>92</v>
      </c>
      <c r="B7" s="5">
        <v>53</v>
      </c>
      <c r="C7" s="5"/>
      <c r="E7" s="13" t="s">
        <v>148</v>
      </c>
      <c r="F7" s="5"/>
    </row>
    <row r="8" spans="1:6" x14ac:dyDescent="0.25">
      <c r="A8" s="7" t="s">
        <v>167</v>
      </c>
      <c r="B8" s="5">
        <v>38</v>
      </c>
      <c r="C8" s="5"/>
      <c r="E8" s="7" t="s">
        <v>166</v>
      </c>
      <c r="F8" s="5">
        <v>23</v>
      </c>
    </row>
    <row r="9" spans="1:6" x14ac:dyDescent="0.25">
      <c r="A9" s="7" t="s">
        <v>94</v>
      </c>
      <c r="B9" s="5">
        <v>32</v>
      </c>
      <c r="C9" s="5"/>
      <c r="E9" s="7" t="s">
        <v>96</v>
      </c>
      <c r="F9" s="33">
        <v>215</v>
      </c>
    </row>
    <row r="10" spans="1:6" x14ac:dyDescent="0.25">
      <c r="A10" s="7" t="s">
        <v>168</v>
      </c>
      <c r="B10" s="5">
        <v>50</v>
      </c>
      <c r="C10" s="5"/>
      <c r="E10" s="7" t="s">
        <v>171</v>
      </c>
      <c r="F10" s="33">
        <v>189</v>
      </c>
    </row>
    <row r="11" spans="1:6" x14ac:dyDescent="0.25">
      <c r="A11" s="7" t="s">
        <v>135</v>
      </c>
      <c r="B11" s="5">
        <v>58</v>
      </c>
      <c r="C11" s="5"/>
      <c r="E11" s="7" t="s">
        <v>100</v>
      </c>
      <c r="F11" s="33">
        <v>0</v>
      </c>
    </row>
    <row r="12" spans="1:6" x14ac:dyDescent="0.25">
      <c r="A12" s="7" t="s">
        <v>97</v>
      </c>
      <c r="B12" s="5">
        <v>128</v>
      </c>
      <c r="C12" s="5"/>
      <c r="E12" s="7" t="s">
        <v>172</v>
      </c>
      <c r="F12" s="33">
        <v>107</v>
      </c>
    </row>
    <row r="13" spans="1:6" x14ac:dyDescent="0.25">
      <c r="A13" s="7" t="s">
        <v>98</v>
      </c>
      <c r="B13" s="5">
        <v>58</v>
      </c>
      <c r="C13" s="5"/>
      <c r="E13" s="7" t="s">
        <v>108</v>
      </c>
      <c r="F13" s="33">
        <v>24</v>
      </c>
    </row>
    <row r="14" spans="1:6" x14ac:dyDescent="0.25">
      <c r="A14" s="7" t="s">
        <v>99</v>
      </c>
      <c r="B14" s="5">
        <v>11</v>
      </c>
      <c r="C14" s="5"/>
      <c r="E14" s="7" t="s">
        <v>114</v>
      </c>
      <c r="F14" s="33">
        <v>6</v>
      </c>
    </row>
    <row r="15" spans="1:6" x14ac:dyDescent="0.25">
      <c r="A15" s="7" t="s">
        <v>101</v>
      </c>
      <c r="B15" s="5">
        <v>123</v>
      </c>
      <c r="C15" s="5"/>
      <c r="E15" s="7" t="s">
        <v>213</v>
      </c>
      <c r="F15" s="33">
        <v>15</v>
      </c>
    </row>
    <row r="16" spans="1:6" x14ac:dyDescent="0.25">
      <c r="A16" s="7" t="s">
        <v>102</v>
      </c>
      <c r="B16" s="5">
        <v>103</v>
      </c>
      <c r="C16" s="5"/>
      <c r="E16" s="7" t="s">
        <v>123</v>
      </c>
      <c r="F16" s="33">
        <v>37</v>
      </c>
    </row>
    <row r="17" spans="1:6" x14ac:dyDescent="0.25">
      <c r="A17" s="7" t="s">
        <v>103</v>
      </c>
      <c r="B17" s="5">
        <v>1</v>
      </c>
      <c r="C17" s="5"/>
      <c r="E17" s="7" t="s">
        <v>124</v>
      </c>
      <c r="F17" s="36">
        <v>0</v>
      </c>
    </row>
    <row r="18" spans="1:6" x14ac:dyDescent="0.25">
      <c r="A18" s="7" t="s">
        <v>104</v>
      </c>
      <c r="B18" s="5">
        <v>188</v>
      </c>
      <c r="C18" s="5"/>
      <c r="E18" s="13" t="s">
        <v>30</v>
      </c>
      <c r="F18" s="34">
        <f>SUM(F8:F17)</f>
        <v>616</v>
      </c>
    </row>
    <row r="19" spans="1:6" x14ac:dyDescent="0.25">
      <c r="A19" s="7" t="s">
        <v>106</v>
      </c>
      <c r="B19" s="5">
        <v>54</v>
      </c>
      <c r="C19" s="5"/>
    </row>
    <row r="20" spans="1:6" x14ac:dyDescent="0.25">
      <c r="A20" s="7" t="s">
        <v>107</v>
      </c>
      <c r="B20" s="5">
        <v>2</v>
      </c>
      <c r="C20" s="5"/>
      <c r="E20" s="13" t="s">
        <v>149</v>
      </c>
      <c r="F20" s="5"/>
    </row>
    <row r="21" spans="1:6" x14ac:dyDescent="0.25">
      <c r="A21" s="7" t="s">
        <v>109</v>
      </c>
      <c r="B21" s="5">
        <v>29</v>
      </c>
      <c r="C21" s="5"/>
      <c r="E21" s="7" t="s">
        <v>88</v>
      </c>
      <c r="F21" s="5">
        <v>151</v>
      </c>
    </row>
    <row r="22" spans="1:6" x14ac:dyDescent="0.25">
      <c r="A22" s="7" t="s">
        <v>110</v>
      </c>
      <c r="B22" s="5">
        <v>25</v>
      </c>
      <c r="C22" s="5"/>
      <c r="E22" s="7" t="s">
        <v>91</v>
      </c>
      <c r="F22" s="5">
        <v>849</v>
      </c>
    </row>
    <row r="23" spans="1:6" x14ac:dyDescent="0.25">
      <c r="A23" s="7" t="s">
        <v>111</v>
      </c>
      <c r="B23" s="5">
        <v>17</v>
      </c>
      <c r="C23" s="5"/>
      <c r="E23" s="7" t="s">
        <v>95</v>
      </c>
      <c r="F23" s="21">
        <v>77</v>
      </c>
    </row>
    <row r="24" spans="1:6" x14ac:dyDescent="0.25">
      <c r="A24" s="7" t="s">
        <v>230</v>
      </c>
      <c r="B24" s="5">
        <v>3</v>
      </c>
      <c r="C24" s="5"/>
      <c r="E24" s="13" t="s">
        <v>30</v>
      </c>
      <c r="F24" s="11">
        <f>SUM(F21:F23)</f>
        <v>1077</v>
      </c>
    </row>
    <row r="25" spans="1:6" x14ac:dyDescent="0.25">
      <c r="A25" s="7" t="s">
        <v>112</v>
      </c>
      <c r="B25" s="5">
        <v>88</v>
      </c>
      <c r="C25" s="5"/>
    </row>
    <row r="26" spans="1:6" x14ac:dyDescent="0.25">
      <c r="A26" s="7" t="s">
        <v>113</v>
      </c>
      <c r="B26" s="5">
        <v>24</v>
      </c>
      <c r="C26" s="5"/>
      <c r="E26" s="7" t="s">
        <v>41</v>
      </c>
      <c r="F26" s="12">
        <v>68</v>
      </c>
    </row>
    <row r="27" spans="1:6" x14ac:dyDescent="0.25">
      <c r="A27" s="7" t="s">
        <v>115</v>
      </c>
      <c r="B27" s="5">
        <v>15</v>
      </c>
      <c r="C27" s="5"/>
      <c r="E27" s="7" t="s">
        <v>126</v>
      </c>
      <c r="F27" s="5">
        <v>588</v>
      </c>
    </row>
    <row r="28" spans="1:6" x14ac:dyDescent="0.25">
      <c r="A28" s="7" t="s">
        <v>116</v>
      </c>
      <c r="B28" s="5">
        <v>197</v>
      </c>
      <c r="C28" s="5"/>
      <c r="E28" s="13"/>
      <c r="F28" s="14"/>
    </row>
    <row r="29" spans="1:6" x14ac:dyDescent="0.25">
      <c r="A29" s="7" t="s">
        <v>117</v>
      </c>
      <c r="B29" s="5">
        <v>224</v>
      </c>
      <c r="C29" s="5"/>
      <c r="E29" s="11" t="s">
        <v>127</v>
      </c>
      <c r="F29" s="5"/>
    </row>
    <row r="30" spans="1:6" x14ac:dyDescent="0.25">
      <c r="A30" s="7" t="s">
        <v>118</v>
      </c>
      <c r="B30" s="5">
        <v>27</v>
      </c>
      <c r="C30" s="5"/>
      <c r="E30" s="7" t="s">
        <v>177</v>
      </c>
      <c r="F30" s="5">
        <v>116</v>
      </c>
    </row>
    <row r="31" spans="1:6" x14ac:dyDescent="0.25">
      <c r="A31" s="7" t="s">
        <v>119</v>
      </c>
      <c r="B31" s="5">
        <v>30</v>
      </c>
      <c r="C31" s="5"/>
      <c r="E31" s="7" t="s">
        <v>198</v>
      </c>
      <c r="F31" s="5">
        <v>215</v>
      </c>
    </row>
    <row r="32" spans="1:6" x14ac:dyDescent="0.25">
      <c r="A32" s="7" t="s">
        <v>120</v>
      </c>
      <c r="B32" s="5">
        <v>11</v>
      </c>
      <c r="C32" s="5"/>
      <c r="E32" s="7" t="s">
        <v>128</v>
      </c>
      <c r="F32" s="5">
        <v>118</v>
      </c>
    </row>
    <row r="33" spans="1:6" x14ac:dyDescent="0.25">
      <c r="A33" s="7" t="s">
        <v>214</v>
      </c>
      <c r="B33" s="5">
        <v>0</v>
      </c>
      <c r="C33" s="5"/>
      <c r="E33" s="7" t="s">
        <v>129</v>
      </c>
      <c r="F33" s="21">
        <v>68</v>
      </c>
    </row>
    <row r="34" spans="1:6" x14ac:dyDescent="0.25">
      <c r="A34" s="7" t="s">
        <v>121</v>
      </c>
      <c r="B34" s="5">
        <v>53</v>
      </c>
      <c r="C34" s="21"/>
      <c r="F34" s="11">
        <f>SUM(F30:F33)</f>
        <v>517</v>
      </c>
    </row>
    <row r="35" spans="1:6" x14ac:dyDescent="0.25">
      <c r="A35" s="7" t="s">
        <v>122</v>
      </c>
      <c r="B35" s="5">
        <v>45</v>
      </c>
      <c r="C35" s="5"/>
    </row>
    <row r="36" spans="1:6" x14ac:dyDescent="0.25">
      <c r="A36" s="7" t="s">
        <v>143</v>
      </c>
      <c r="B36" s="5">
        <v>65</v>
      </c>
      <c r="C36" s="5"/>
    </row>
    <row r="37" spans="1:6" x14ac:dyDescent="0.25">
      <c r="A37" s="7" t="s">
        <v>231</v>
      </c>
      <c r="B37" s="5">
        <v>13</v>
      </c>
      <c r="C37" s="5"/>
    </row>
    <row r="38" spans="1:6" x14ac:dyDescent="0.25">
      <c r="A38" s="7" t="s">
        <v>232</v>
      </c>
      <c r="B38" s="21">
        <v>11</v>
      </c>
      <c r="C38" s="5"/>
    </row>
    <row r="39" spans="1:6" x14ac:dyDescent="0.25">
      <c r="A39" s="13" t="s">
        <v>30</v>
      </c>
      <c r="B39" s="11">
        <f>SUM(B3:B38)</f>
        <v>2105</v>
      </c>
      <c r="C39" s="21"/>
    </row>
    <row r="40" spans="1:6" x14ac:dyDescent="0.25">
      <c r="C40" s="5"/>
    </row>
    <row r="41" spans="1:6" x14ac:dyDescent="0.25">
      <c r="C41" s="5"/>
    </row>
    <row r="42" spans="1:6" x14ac:dyDescent="0.25">
      <c r="A42" s="13" t="s">
        <v>169</v>
      </c>
      <c r="B42" s="5"/>
    </row>
    <row r="43" spans="1:6" x14ac:dyDescent="0.25">
      <c r="A43" s="13"/>
      <c r="B43" s="5"/>
    </row>
    <row r="44" spans="1:6" x14ac:dyDescent="0.25">
      <c r="A44" s="13" t="s">
        <v>202</v>
      </c>
      <c r="B44" s="13"/>
    </row>
    <row r="45" spans="1:6" x14ac:dyDescent="0.25">
      <c r="A45" s="13" t="s">
        <v>215</v>
      </c>
    </row>
    <row r="46" spans="1:6" x14ac:dyDescent="0.25">
      <c r="A46" s="13" t="s">
        <v>227</v>
      </c>
    </row>
    <row r="67" spans="1:3" x14ac:dyDescent="0.25">
      <c r="A67" s="13"/>
      <c r="B67" s="14"/>
      <c r="C67" s="14"/>
    </row>
    <row r="68" spans="1:3" x14ac:dyDescent="0.25">
      <c r="A68" s="5"/>
      <c r="B68" s="5"/>
      <c r="C68" s="5"/>
    </row>
    <row r="69" spans="1:3" s="3" customFormat="1" x14ac:dyDescent="0.25">
      <c r="A69" s="13"/>
      <c r="B69" s="15"/>
      <c r="C69" s="15"/>
    </row>
  </sheetData>
  <phoneticPr fontId="0" type="noConversion"/>
  <printOptions verticalCentered="1" gridLinesSet="0"/>
  <pageMargins left="0.5" right="0.5" top="0.73" bottom="0.48" header="0.28000000000000003" footer="0.24"/>
  <pageSetup orientation="portrait" horizontalDpi="4294967292" verticalDpi="300" r:id="rId1"/>
  <headerFooter alignWithMargins="0">
    <oddHeader>&amp;C&amp;"Helv,Bold"PART III&amp;U
ENROLLMENT BY MAJOR*</oddHeader>
    <oddFooter>&amp;R&amp;"Times New Roman,Regular"&amp;10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zoomScale="75" workbookViewId="0">
      <selection activeCell="L30" sqref="L30"/>
    </sheetView>
  </sheetViews>
  <sheetFormatPr defaultRowHeight="15.75" x14ac:dyDescent="0.25"/>
  <cols>
    <col min="1" max="1" width="32.77734375" customWidth="1"/>
    <col min="4" max="4" width="9.88671875" bestFit="1" customWidth="1"/>
    <col min="5" max="5" width="4.109375" customWidth="1"/>
    <col min="9" max="9" width="4" customWidth="1"/>
  </cols>
  <sheetData>
    <row r="1" spans="1:12" ht="18.75" x14ac:dyDescent="0.3">
      <c r="A1" s="79" t="s">
        <v>158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 x14ac:dyDescent="0.3">
      <c r="A2" s="80" t="s">
        <v>212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8.75" x14ac:dyDescent="0.3">
      <c r="B3" s="10"/>
      <c r="C3" s="10"/>
      <c r="D3" s="81" t="s">
        <v>217</v>
      </c>
      <c r="E3" s="81"/>
      <c r="F3" s="81"/>
      <c r="G3" s="10"/>
      <c r="H3" s="10"/>
      <c r="I3" s="10"/>
      <c r="J3" s="10"/>
      <c r="K3" s="10"/>
      <c r="L3" s="10"/>
    </row>
    <row r="4" spans="1:12" ht="9" customHeight="1" x14ac:dyDescent="0.3">
      <c r="A4" s="29" t="s">
        <v>18</v>
      </c>
      <c r="B4" s="10"/>
      <c r="C4" s="10"/>
      <c r="D4" s="29" t="s">
        <v>18</v>
      </c>
      <c r="E4" s="10"/>
      <c r="F4" s="10"/>
      <c r="G4" s="10"/>
      <c r="H4" s="10"/>
      <c r="I4" s="10"/>
      <c r="J4" s="10"/>
      <c r="K4" s="10"/>
      <c r="L4" s="10"/>
    </row>
    <row r="5" spans="1:12" ht="18.75" x14ac:dyDescent="0.3">
      <c r="B5" s="28"/>
      <c r="C5" s="8" t="s">
        <v>152</v>
      </c>
      <c r="D5" s="28"/>
      <c r="E5" s="28"/>
      <c r="F5" s="28"/>
      <c r="G5" s="37" t="s">
        <v>153</v>
      </c>
      <c r="H5" s="28"/>
      <c r="I5" s="28"/>
      <c r="J5" s="28"/>
      <c r="K5" s="8" t="s">
        <v>9</v>
      </c>
      <c r="L5" s="28"/>
    </row>
    <row r="6" spans="1:12" ht="18.75" x14ac:dyDescent="0.3">
      <c r="A6" s="10"/>
      <c r="B6" s="28">
        <v>2005</v>
      </c>
      <c r="C6" s="28">
        <v>2006</v>
      </c>
      <c r="D6" s="28">
        <v>2007</v>
      </c>
      <c r="E6" s="28"/>
      <c r="F6" s="28">
        <v>2005</v>
      </c>
      <c r="G6" s="28">
        <v>2006</v>
      </c>
      <c r="H6" s="28">
        <v>2007</v>
      </c>
      <c r="I6" s="28"/>
      <c r="J6" s="28">
        <v>2005</v>
      </c>
      <c r="K6" s="28">
        <v>2006</v>
      </c>
      <c r="L6" s="28">
        <v>2007</v>
      </c>
    </row>
    <row r="7" spans="1:12" ht="18.75" x14ac:dyDescent="0.3">
      <c r="A7" s="8" t="s">
        <v>10</v>
      </c>
      <c r="E7" s="10"/>
      <c r="I7" s="10"/>
    </row>
    <row r="8" spans="1:12" ht="18.75" x14ac:dyDescent="0.3">
      <c r="A8" s="9" t="s">
        <v>15</v>
      </c>
      <c r="B8" s="26">
        <v>1</v>
      </c>
      <c r="C8" s="26">
        <v>0</v>
      </c>
      <c r="D8" s="26">
        <v>0</v>
      </c>
      <c r="E8" s="10"/>
      <c r="F8" s="26">
        <v>1236</v>
      </c>
      <c r="G8" s="26">
        <v>1283</v>
      </c>
      <c r="H8" s="26">
        <v>1286</v>
      </c>
      <c r="I8" s="10"/>
      <c r="J8" s="26">
        <v>1237</v>
      </c>
      <c r="K8" s="26">
        <v>1283</v>
      </c>
      <c r="L8" s="26">
        <v>1286</v>
      </c>
    </row>
    <row r="9" spans="1:12" ht="18.75" x14ac:dyDescent="0.3">
      <c r="A9" s="9" t="s">
        <v>16</v>
      </c>
      <c r="B9" s="27">
        <v>2</v>
      </c>
      <c r="C9" s="27">
        <v>1</v>
      </c>
      <c r="D9" s="27">
        <v>0</v>
      </c>
      <c r="E9" s="10"/>
      <c r="F9" s="27">
        <v>88</v>
      </c>
      <c r="G9" s="27">
        <v>68</v>
      </c>
      <c r="H9" s="27">
        <v>72</v>
      </c>
      <c r="I9" s="28"/>
      <c r="J9" s="27">
        <v>90</v>
      </c>
      <c r="K9" s="27">
        <v>69</v>
      </c>
      <c r="L9" s="27">
        <v>72</v>
      </c>
    </row>
    <row r="10" spans="1:12" ht="18.75" x14ac:dyDescent="0.3">
      <c r="A10" s="9" t="s">
        <v>17</v>
      </c>
      <c r="B10" s="26">
        <f>SUM(B8:B9)</f>
        <v>3</v>
      </c>
      <c r="C10" s="26">
        <f>SUM(C8:C9)</f>
        <v>1</v>
      </c>
      <c r="D10" s="26">
        <f>SUM(D8:D9)</f>
        <v>0</v>
      </c>
      <c r="E10" s="10"/>
      <c r="F10" s="26">
        <f>SUM(F8:F9)</f>
        <v>1324</v>
      </c>
      <c r="G10" s="26">
        <f>SUM(G8:G9)</f>
        <v>1351</v>
      </c>
      <c r="H10" s="26">
        <f>SUM(H8:H9)</f>
        <v>1358</v>
      </c>
      <c r="I10" s="10"/>
      <c r="J10" s="26">
        <f>SUM(J8:J9)</f>
        <v>1327</v>
      </c>
      <c r="K10" s="26">
        <f>SUM(K8:K9)</f>
        <v>1352</v>
      </c>
      <c r="L10" s="26">
        <f>SUM(L8:L9)</f>
        <v>1358</v>
      </c>
    </row>
    <row r="11" spans="1:12" ht="7.5" customHeight="1" x14ac:dyDescent="0.3">
      <c r="A11" s="10"/>
      <c r="B11" s="10"/>
      <c r="C11" s="10"/>
      <c r="E11" s="10"/>
      <c r="F11" s="10"/>
      <c r="G11" s="10"/>
      <c r="H11" s="10"/>
      <c r="I11" s="10"/>
      <c r="K11" s="10"/>
      <c r="L11" s="10"/>
    </row>
    <row r="12" spans="1:12" ht="18.75" x14ac:dyDescent="0.3">
      <c r="A12" s="9" t="s">
        <v>19</v>
      </c>
      <c r="B12" s="26">
        <v>7</v>
      </c>
      <c r="C12" s="26">
        <v>7</v>
      </c>
      <c r="D12" s="26">
        <v>8</v>
      </c>
      <c r="E12" s="10"/>
      <c r="F12" s="26">
        <v>1158</v>
      </c>
      <c r="G12" s="26">
        <v>1206</v>
      </c>
      <c r="H12" s="26">
        <v>1206</v>
      </c>
      <c r="I12" s="10"/>
      <c r="J12" s="26">
        <v>1165</v>
      </c>
      <c r="K12" s="26">
        <v>1213</v>
      </c>
      <c r="L12" s="26">
        <v>1214</v>
      </c>
    </row>
    <row r="13" spans="1:12" ht="18.75" x14ac:dyDescent="0.3">
      <c r="A13" s="9" t="s">
        <v>20</v>
      </c>
      <c r="B13" s="26">
        <v>4</v>
      </c>
      <c r="C13" s="26">
        <v>12</v>
      </c>
      <c r="D13" s="26">
        <v>8</v>
      </c>
      <c r="E13" s="10"/>
      <c r="F13" s="26">
        <v>1085</v>
      </c>
      <c r="G13" s="26">
        <v>1121</v>
      </c>
      <c r="H13" s="26">
        <v>1156</v>
      </c>
      <c r="I13" s="10"/>
      <c r="J13" s="26">
        <v>1089</v>
      </c>
      <c r="K13" s="26">
        <v>1133</v>
      </c>
      <c r="L13" s="26">
        <v>1164</v>
      </c>
    </row>
    <row r="14" spans="1:12" ht="18.75" x14ac:dyDescent="0.3">
      <c r="A14" s="9" t="s">
        <v>21</v>
      </c>
      <c r="B14" s="26">
        <v>27</v>
      </c>
      <c r="C14" s="26">
        <v>26</v>
      </c>
      <c r="D14" s="26">
        <v>32</v>
      </c>
      <c r="E14" s="10"/>
      <c r="F14" s="26">
        <v>1025</v>
      </c>
      <c r="G14" s="26">
        <v>1051</v>
      </c>
      <c r="H14" s="26">
        <v>1103</v>
      </c>
      <c r="I14" s="10"/>
      <c r="J14" s="26">
        <v>1052</v>
      </c>
      <c r="K14" s="26">
        <v>1077</v>
      </c>
      <c r="L14" s="26">
        <v>1135</v>
      </c>
    </row>
    <row r="15" spans="1:12" ht="18.75" x14ac:dyDescent="0.3">
      <c r="A15" s="9" t="s">
        <v>22</v>
      </c>
      <c r="B15" s="27">
        <v>54</v>
      </c>
      <c r="C15" s="27">
        <v>62</v>
      </c>
      <c r="D15" s="27">
        <v>59</v>
      </c>
      <c r="E15" s="28"/>
      <c r="F15" s="27">
        <v>15</v>
      </c>
      <c r="G15" s="27">
        <v>12</v>
      </c>
      <c r="H15" s="27">
        <v>9</v>
      </c>
      <c r="I15" s="28"/>
      <c r="J15" s="27">
        <v>69</v>
      </c>
      <c r="K15" s="27">
        <v>74</v>
      </c>
      <c r="L15" s="27">
        <v>68</v>
      </c>
    </row>
    <row r="16" spans="1:12" ht="18.75" x14ac:dyDescent="0.3">
      <c r="A16" s="29" t="s">
        <v>154</v>
      </c>
      <c r="B16" s="30">
        <f>SUM(B10:B15)</f>
        <v>95</v>
      </c>
      <c r="C16" s="30">
        <f>SUM(C10:C15)</f>
        <v>108</v>
      </c>
      <c r="D16" s="30">
        <f>SUM(D10:D15)</f>
        <v>107</v>
      </c>
      <c r="E16" s="38"/>
      <c r="F16" s="30">
        <f>SUM(F10:F15)</f>
        <v>4607</v>
      </c>
      <c r="G16" s="30">
        <f>SUM(G10:G15)</f>
        <v>4741</v>
      </c>
      <c r="H16" s="30">
        <f>SUM(H10:H15)</f>
        <v>4832</v>
      </c>
      <c r="I16" s="38"/>
      <c r="J16" s="30">
        <f>SUM(J10:J15)</f>
        <v>4702</v>
      </c>
      <c r="K16" s="30">
        <f>SUM(K10:K15)</f>
        <v>4849</v>
      </c>
      <c r="L16" s="30">
        <f>SUM(L10:L15)</f>
        <v>4939</v>
      </c>
    </row>
    <row r="17" spans="1:12" ht="9.75" customHeight="1" x14ac:dyDescent="0.3">
      <c r="A17" s="10"/>
      <c r="E17" s="10"/>
      <c r="I17" s="10"/>
      <c r="K17" s="5"/>
      <c r="L17" s="5"/>
    </row>
    <row r="18" spans="1:12" ht="18.75" x14ac:dyDescent="0.3">
      <c r="A18" s="8" t="s">
        <v>24</v>
      </c>
      <c r="E18" s="10"/>
      <c r="I18" s="10"/>
      <c r="K18" s="23"/>
      <c r="L18" s="23"/>
    </row>
    <row r="19" spans="1:12" ht="18.75" x14ac:dyDescent="0.3">
      <c r="A19" s="9" t="s">
        <v>177</v>
      </c>
      <c r="B19" s="26">
        <v>0</v>
      </c>
      <c r="C19" s="26">
        <v>0</v>
      </c>
      <c r="D19" s="26">
        <v>0</v>
      </c>
      <c r="E19" s="40"/>
      <c r="F19" s="26">
        <v>114</v>
      </c>
      <c r="G19" s="26">
        <v>117</v>
      </c>
      <c r="H19" s="26">
        <v>116</v>
      </c>
      <c r="I19" s="40"/>
      <c r="J19" s="26">
        <v>114</v>
      </c>
      <c r="K19" s="26">
        <v>117</v>
      </c>
      <c r="L19" s="26">
        <v>116</v>
      </c>
    </row>
    <row r="20" spans="1:12" ht="18.75" x14ac:dyDescent="0.3">
      <c r="A20" s="9" t="s">
        <v>198</v>
      </c>
      <c r="B20" s="26"/>
      <c r="C20" s="26">
        <v>0</v>
      </c>
      <c r="D20" s="26">
        <v>0</v>
      </c>
      <c r="E20" s="10"/>
      <c r="F20" s="26"/>
      <c r="G20" s="26">
        <v>115</v>
      </c>
      <c r="H20" s="26">
        <v>215</v>
      </c>
      <c r="I20" s="10"/>
      <c r="J20" s="26"/>
      <c r="K20" s="26">
        <v>115</v>
      </c>
      <c r="L20" s="26">
        <v>215</v>
      </c>
    </row>
    <row r="21" spans="1:12" ht="18.75" x14ac:dyDescent="0.3">
      <c r="A21" s="9" t="s">
        <v>128</v>
      </c>
      <c r="B21" s="26">
        <v>69</v>
      </c>
      <c r="C21" s="26">
        <v>101</v>
      </c>
      <c r="D21" s="26">
        <v>82</v>
      </c>
      <c r="E21" s="10"/>
      <c r="F21" s="26">
        <v>15</v>
      </c>
      <c r="G21" s="26">
        <v>3</v>
      </c>
      <c r="H21" s="26">
        <v>36</v>
      </c>
      <c r="I21" s="10"/>
      <c r="J21" s="26">
        <v>84</v>
      </c>
      <c r="K21" s="26">
        <v>104</v>
      </c>
      <c r="L21" s="26">
        <v>118</v>
      </c>
    </row>
    <row r="22" spans="1:12" ht="18.75" x14ac:dyDescent="0.3">
      <c r="A22" s="9" t="s">
        <v>129</v>
      </c>
      <c r="B22" s="27">
        <v>56</v>
      </c>
      <c r="C22" s="27">
        <v>45</v>
      </c>
      <c r="D22" s="27">
        <v>67</v>
      </c>
      <c r="E22" s="28"/>
      <c r="F22" s="27">
        <v>0</v>
      </c>
      <c r="G22" s="27">
        <v>0</v>
      </c>
      <c r="H22" s="27">
        <v>1</v>
      </c>
      <c r="I22" s="28"/>
      <c r="J22" s="27">
        <v>56</v>
      </c>
      <c r="K22" s="27">
        <v>45</v>
      </c>
      <c r="L22" s="27">
        <v>68</v>
      </c>
    </row>
    <row r="23" spans="1:12" ht="18.75" x14ac:dyDescent="0.3">
      <c r="A23" s="29" t="s">
        <v>155</v>
      </c>
      <c r="B23" s="30">
        <f>SUM(B19:B22)</f>
        <v>125</v>
      </c>
      <c r="C23" s="30">
        <f>SUM(C19:C22)</f>
        <v>146</v>
      </c>
      <c r="D23" s="30">
        <f>SUM(D19:D22)</f>
        <v>149</v>
      </c>
      <c r="E23" s="38"/>
      <c r="F23" s="30">
        <f>SUM(F19:F22)</f>
        <v>129</v>
      </c>
      <c r="G23" s="30">
        <f>SUM(G19:G22)</f>
        <v>235</v>
      </c>
      <c r="H23" s="30">
        <f>SUM(H19:H22)</f>
        <v>368</v>
      </c>
      <c r="I23" s="38"/>
      <c r="J23" s="30">
        <f>SUM(J19:J22)</f>
        <v>254</v>
      </c>
      <c r="K23" s="30">
        <f>SUM(K19:K22)</f>
        <v>381</v>
      </c>
      <c r="L23" s="30">
        <f>SUM(L19:L22)</f>
        <v>517</v>
      </c>
    </row>
    <row r="24" spans="1:12" ht="7.5" customHeight="1" x14ac:dyDescent="0.3">
      <c r="A24" s="10"/>
      <c r="B24" s="10"/>
      <c r="C24" s="10"/>
      <c r="D24" s="10"/>
      <c r="E24" s="10"/>
      <c r="G24" s="10"/>
      <c r="H24" s="10"/>
      <c r="I24" s="10"/>
    </row>
    <row r="25" spans="1:12" ht="18.75" x14ac:dyDescent="0.3">
      <c r="A25" s="29" t="s">
        <v>156</v>
      </c>
      <c r="B25" s="31">
        <f>SUM(B16+B23)</f>
        <v>220</v>
      </c>
      <c r="C25" s="31">
        <f>SUM(C16+C23)</f>
        <v>254</v>
      </c>
      <c r="D25" s="31">
        <f>SUM(D16+D23)</f>
        <v>256</v>
      </c>
      <c r="E25" s="39"/>
      <c r="F25" s="31">
        <f>SUM(F16+F23)</f>
        <v>4736</v>
      </c>
      <c r="G25" s="31">
        <f>SUM(G16+G23)</f>
        <v>4976</v>
      </c>
      <c r="H25" s="31">
        <f>SUM(H16+H23)</f>
        <v>5200</v>
      </c>
      <c r="I25" s="39"/>
      <c r="J25" s="31">
        <f>SUM(J16+J23)</f>
        <v>4956</v>
      </c>
      <c r="K25" s="31">
        <f>SUM(K16+K23)</f>
        <v>5230</v>
      </c>
      <c r="L25" s="31">
        <f>SUM(L16+L23)</f>
        <v>5456</v>
      </c>
    </row>
    <row r="26" spans="1:12" ht="9" customHeight="1" x14ac:dyDescent="0.3">
      <c r="A26" s="10"/>
      <c r="E26" s="10"/>
      <c r="I26" s="10"/>
      <c r="K26" s="23"/>
      <c r="L26" s="23"/>
    </row>
    <row r="27" spans="1:12" ht="18.75" x14ac:dyDescent="0.3">
      <c r="A27" s="8" t="s">
        <v>27</v>
      </c>
      <c r="E27" s="10"/>
      <c r="I27" s="10"/>
      <c r="K27" s="45"/>
      <c r="L27" s="45"/>
    </row>
    <row r="28" spans="1:12" ht="18.75" x14ac:dyDescent="0.3">
      <c r="A28" s="9" t="s">
        <v>28</v>
      </c>
      <c r="B28" s="26">
        <v>2</v>
      </c>
      <c r="C28" s="26">
        <v>1</v>
      </c>
      <c r="D28" s="26">
        <v>4</v>
      </c>
      <c r="E28" s="10"/>
      <c r="F28" s="26">
        <v>2666</v>
      </c>
      <c r="G28" s="26">
        <v>2778</v>
      </c>
      <c r="H28" s="26">
        <v>2859</v>
      </c>
      <c r="I28" s="10"/>
      <c r="J28" s="26">
        <v>2668</v>
      </c>
      <c r="K28" s="26">
        <v>2779</v>
      </c>
      <c r="L28" s="26">
        <v>2863</v>
      </c>
    </row>
    <row r="29" spans="1:12" ht="18.75" x14ac:dyDescent="0.3">
      <c r="A29" s="9" t="s">
        <v>29</v>
      </c>
      <c r="B29" s="27">
        <v>218</v>
      </c>
      <c r="C29" s="27">
        <v>253</v>
      </c>
      <c r="D29" s="27">
        <v>252</v>
      </c>
      <c r="E29" s="28"/>
      <c r="F29" s="27">
        <v>2070</v>
      </c>
      <c r="G29" s="27">
        <v>2198</v>
      </c>
      <c r="H29" s="27">
        <v>2341</v>
      </c>
      <c r="I29" s="27"/>
      <c r="J29" s="27">
        <v>2288</v>
      </c>
      <c r="K29" s="27">
        <v>2451</v>
      </c>
      <c r="L29" s="27">
        <v>2593</v>
      </c>
    </row>
    <row r="30" spans="1:12" ht="18.75" x14ac:dyDescent="0.3">
      <c r="A30" s="29" t="s">
        <v>157</v>
      </c>
      <c r="B30" s="31">
        <f>SUM(B28+B29)</f>
        <v>220</v>
      </c>
      <c r="C30" s="31">
        <f>SUM(C28+C29)</f>
        <v>254</v>
      </c>
      <c r="D30" s="31">
        <f>SUM(D28+D29)</f>
        <v>256</v>
      </c>
      <c r="E30" s="39"/>
      <c r="F30" s="31">
        <f>SUM(F28+F29)</f>
        <v>4736</v>
      </c>
      <c r="G30" s="31">
        <f>SUM(G28+G29)</f>
        <v>4976</v>
      </c>
      <c r="H30" s="31">
        <f>SUM(H28+H29)</f>
        <v>5200</v>
      </c>
      <c r="I30" s="39"/>
      <c r="J30" s="31">
        <f>SUM(J28+J29)</f>
        <v>4956</v>
      </c>
      <c r="K30" s="31">
        <f>SUM(K28+K29)</f>
        <v>5230</v>
      </c>
      <c r="L30" s="31">
        <f>SUM(L28+L29)</f>
        <v>5456</v>
      </c>
    </row>
    <row r="32" spans="1:12" x14ac:dyDescent="0.25">
      <c r="A32" t="s">
        <v>211</v>
      </c>
    </row>
  </sheetData>
  <mergeCells count="3">
    <mergeCell ref="A1:L1"/>
    <mergeCell ref="A2:L2"/>
    <mergeCell ref="D3:F3"/>
  </mergeCells>
  <phoneticPr fontId="0" type="noConversion"/>
  <printOptions horizontalCentered="1" verticalCentered="1"/>
  <pageMargins left="0.25" right="0.25" top="0.17" bottom="0.5" header="0.19" footer="0.5"/>
  <pageSetup scale="76" orientation="landscape" r:id="rId1"/>
  <headerFooter alignWithMargins="0">
    <oddFooter>&amp;C&amp;"Times New Roman,Regular"
&amp;R&amp;"Times New Roman,Regular"&amp;10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>
    <pageSetUpPr fitToPage="1"/>
  </sheetPr>
  <dimension ref="A1:I43"/>
  <sheetViews>
    <sheetView showGridLines="0" topLeftCell="A13" zoomScale="75" workbookViewId="0">
      <selection activeCell="J33" sqref="J33"/>
    </sheetView>
  </sheetViews>
  <sheetFormatPr defaultColWidth="9.6640625" defaultRowHeight="15.75" x14ac:dyDescent="0.25"/>
  <cols>
    <col min="1" max="1" width="24.44140625" customWidth="1"/>
    <col min="2" max="4" width="6.88671875" customWidth="1"/>
    <col min="5" max="5" width="7.33203125" customWidth="1"/>
    <col min="6" max="6" width="24.88671875" customWidth="1"/>
    <col min="7" max="9" width="6.88671875" customWidth="1"/>
  </cols>
  <sheetData>
    <row r="1" spans="1:9" x14ac:dyDescent="0.25">
      <c r="A1" s="64"/>
      <c r="B1" s="65" t="s">
        <v>197</v>
      </c>
      <c r="C1" s="65" t="s">
        <v>201</v>
      </c>
      <c r="D1" s="65" t="s">
        <v>234</v>
      </c>
      <c r="E1" s="66"/>
      <c r="F1" s="66"/>
      <c r="G1" s="65" t="s">
        <v>197</v>
      </c>
      <c r="H1" s="65" t="s">
        <v>201</v>
      </c>
      <c r="I1" s="65" t="s">
        <v>234</v>
      </c>
    </row>
    <row r="2" spans="1:9" x14ac:dyDescent="0.25">
      <c r="A2" s="67" t="s">
        <v>146</v>
      </c>
      <c r="B2" s="47"/>
      <c r="C2" s="66"/>
      <c r="D2" s="66"/>
      <c r="E2" s="66"/>
      <c r="F2" s="68" t="s">
        <v>147</v>
      </c>
      <c r="G2" s="47"/>
      <c r="H2" s="66"/>
      <c r="I2" s="66"/>
    </row>
    <row r="3" spans="1:9" x14ac:dyDescent="0.25">
      <c r="A3" s="48" t="s">
        <v>228</v>
      </c>
      <c r="B3" s="66"/>
      <c r="C3" s="66"/>
      <c r="D3" s="47">
        <v>8</v>
      </c>
      <c r="E3" s="66"/>
      <c r="F3" s="48" t="s">
        <v>93</v>
      </c>
      <c r="G3" s="47">
        <v>692</v>
      </c>
      <c r="H3" s="47">
        <v>719</v>
      </c>
      <c r="I3" s="47">
        <v>722</v>
      </c>
    </row>
    <row r="4" spans="1:9" x14ac:dyDescent="0.25">
      <c r="A4" s="48" t="s">
        <v>89</v>
      </c>
      <c r="B4" s="47">
        <v>69</v>
      </c>
      <c r="C4" s="47">
        <v>64</v>
      </c>
      <c r="D4" s="47">
        <v>53</v>
      </c>
      <c r="E4" s="66"/>
      <c r="F4" s="48" t="s">
        <v>105</v>
      </c>
      <c r="G4" s="61">
        <v>122</v>
      </c>
      <c r="H4" s="61">
        <v>149</v>
      </c>
      <c r="I4" s="61">
        <v>137</v>
      </c>
    </row>
    <row r="5" spans="1:9" x14ac:dyDescent="0.25">
      <c r="A5" s="48" t="s">
        <v>229</v>
      </c>
      <c r="B5" s="66"/>
      <c r="C5" s="66"/>
      <c r="D5" s="47">
        <v>1</v>
      </c>
      <c r="E5" s="66"/>
      <c r="F5" s="67" t="s">
        <v>30</v>
      </c>
      <c r="G5" s="67">
        <f>SUM(G3:G4)</f>
        <v>814</v>
      </c>
      <c r="H5" s="67">
        <f>SUM(H3:H4)</f>
        <v>868</v>
      </c>
      <c r="I5" s="67">
        <f>SUM(I3:I4)</f>
        <v>859</v>
      </c>
    </row>
    <row r="6" spans="1:9" x14ac:dyDescent="0.25">
      <c r="A6" s="48" t="s">
        <v>90</v>
      </c>
      <c r="B6" s="47">
        <v>215</v>
      </c>
      <c r="C6" s="47">
        <v>226</v>
      </c>
      <c r="D6" s="47">
        <v>267</v>
      </c>
      <c r="E6" s="66"/>
      <c r="F6" s="47"/>
      <c r="G6" s="66"/>
      <c r="H6" s="66"/>
      <c r="I6" s="66"/>
    </row>
    <row r="7" spans="1:9" x14ac:dyDescent="0.25">
      <c r="A7" s="48" t="s">
        <v>92</v>
      </c>
      <c r="B7" s="47">
        <v>47</v>
      </c>
      <c r="C7" s="47">
        <v>53</v>
      </c>
      <c r="D7" s="47">
        <v>53</v>
      </c>
      <c r="E7" s="66"/>
      <c r="F7" s="68" t="s">
        <v>148</v>
      </c>
      <c r="G7" s="47"/>
      <c r="H7" s="66"/>
      <c r="I7" s="66"/>
    </row>
    <row r="8" spans="1:9" x14ac:dyDescent="0.25">
      <c r="A8" s="48" t="s">
        <v>167</v>
      </c>
      <c r="B8" s="47">
        <v>23</v>
      </c>
      <c r="C8" s="47">
        <v>23</v>
      </c>
      <c r="D8" s="47">
        <v>38</v>
      </c>
      <c r="E8" s="66"/>
      <c r="F8" s="48" t="s">
        <v>166</v>
      </c>
      <c r="G8" s="47">
        <v>45</v>
      </c>
      <c r="H8" s="47">
        <v>33</v>
      </c>
      <c r="I8" s="47">
        <v>23</v>
      </c>
    </row>
    <row r="9" spans="1:9" x14ac:dyDescent="0.25">
      <c r="A9" s="48" t="s">
        <v>94</v>
      </c>
      <c r="B9" s="47">
        <v>38</v>
      </c>
      <c r="C9" s="47">
        <v>39</v>
      </c>
      <c r="D9" s="47">
        <v>32</v>
      </c>
      <c r="E9" s="66"/>
      <c r="F9" s="48" t="s">
        <v>96</v>
      </c>
      <c r="G9" s="69">
        <v>224</v>
      </c>
      <c r="H9" s="69">
        <v>220</v>
      </c>
      <c r="I9" s="69">
        <v>215</v>
      </c>
    </row>
    <row r="10" spans="1:9" x14ac:dyDescent="0.25">
      <c r="A10" s="48" t="s">
        <v>168</v>
      </c>
      <c r="B10" s="47">
        <v>39</v>
      </c>
      <c r="C10" s="47">
        <v>54</v>
      </c>
      <c r="D10" s="47">
        <v>50</v>
      </c>
      <c r="E10" s="66"/>
      <c r="F10" s="48" t="s">
        <v>171</v>
      </c>
      <c r="G10" s="69">
        <v>183</v>
      </c>
      <c r="H10" s="69">
        <v>176</v>
      </c>
      <c r="I10" s="69">
        <v>189</v>
      </c>
    </row>
    <row r="11" spans="1:9" x14ac:dyDescent="0.25">
      <c r="A11" s="48" t="s">
        <v>135</v>
      </c>
      <c r="B11" s="47">
        <v>47</v>
      </c>
      <c r="C11" s="47">
        <v>52</v>
      </c>
      <c r="D11" s="47">
        <v>58</v>
      </c>
      <c r="E11" s="66"/>
      <c r="F11" s="48" t="s">
        <v>100</v>
      </c>
      <c r="G11" s="69">
        <v>6</v>
      </c>
      <c r="H11" s="69">
        <v>3</v>
      </c>
      <c r="I11" s="69">
        <v>0</v>
      </c>
    </row>
    <row r="12" spans="1:9" x14ac:dyDescent="0.25">
      <c r="A12" s="48" t="s">
        <v>97</v>
      </c>
      <c r="B12" s="47">
        <v>142</v>
      </c>
      <c r="C12" s="47">
        <v>140</v>
      </c>
      <c r="D12" s="47">
        <v>128</v>
      </c>
      <c r="E12" s="66"/>
      <c r="F12" s="48" t="s">
        <v>172</v>
      </c>
      <c r="G12" s="69">
        <v>129</v>
      </c>
      <c r="H12" s="69">
        <v>125</v>
      </c>
      <c r="I12" s="69">
        <v>107</v>
      </c>
    </row>
    <row r="13" spans="1:9" x14ac:dyDescent="0.25">
      <c r="A13" s="48" t="s">
        <v>98</v>
      </c>
      <c r="B13" s="47">
        <v>28</v>
      </c>
      <c r="C13" s="47">
        <v>44</v>
      </c>
      <c r="D13" s="47">
        <v>58</v>
      </c>
      <c r="E13" s="66"/>
      <c r="F13" s="48" t="s">
        <v>108</v>
      </c>
      <c r="G13" s="69">
        <v>25</v>
      </c>
      <c r="H13" s="69">
        <v>26</v>
      </c>
      <c r="I13" s="69">
        <v>24</v>
      </c>
    </row>
    <row r="14" spans="1:9" x14ac:dyDescent="0.25">
      <c r="A14" s="48" t="s">
        <v>99</v>
      </c>
      <c r="B14" s="47">
        <v>7</v>
      </c>
      <c r="C14" s="47">
        <v>4</v>
      </c>
      <c r="D14" s="47">
        <v>11</v>
      </c>
      <c r="E14" s="66"/>
      <c r="F14" s="48" t="s">
        <v>114</v>
      </c>
      <c r="G14" s="69">
        <v>21</v>
      </c>
      <c r="H14" s="69">
        <v>19</v>
      </c>
      <c r="I14" s="69">
        <v>6</v>
      </c>
    </row>
    <row r="15" spans="1:9" x14ac:dyDescent="0.25">
      <c r="A15" s="48" t="s">
        <v>101</v>
      </c>
      <c r="B15" s="47">
        <v>115</v>
      </c>
      <c r="C15" s="47">
        <v>137</v>
      </c>
      <c r="D15" s="47">
        <v>123</v>
      </c>
      <c r="E15" s="66"/>
      <c r="F15" s="48" t="s">
        <v>213</v>
      </c>
      <c r="G15" s="66"/>
      <c r="H15" s="69">
        <v>2</v>
      </c>
      <c r="I15" s="69">
        <v>15</v>
      </c>
    </row>
    <row r="16" spans="1:9" x14ac:dyDescent="0.25">
      <c r="A16" s="48" t="s">
        <v>102</v>
      </c>
      <c r="B16" s="47">
        <v>111</v>
      </c>
      <c r="C16" s="47">
        <v>114</v>
      </c>
      <c r="D16" s="47">
        <v>103</v>
      </c>
      <c r="E16" s="66"/>
      <c r="F16" s="48" t="s">
        <v>123</v>
      </c>
      <c r="G16" s="69">
        <v>32</v>
      </c>
      <c r="H16" s="69">
        <v>33</v>
      </c>
      <c r="I16" s="69">
        <v>37</v>
      </c>
    </row>
    <row r="17" spans="1:9" x14ac:dyDescent="0.25">
      <c r="A17" s="48" t="s">
        <v>103</v>
      </c>
      <c r="B17" s="47">
        <v>1</v>
      </c>
      <c r="C17" s="47">
        <v>3</v>
      </c>
      <c r="D17" s="47">
        <v>1</v>
      </c>
      <c r="E17" s="66"/>
      <c r="F17" s="48" t="s">
        <v>124</v>
      </c>
      <c r="G17" s="70">
        <v>1</v>
      </c>
      <c r="H17" s="70">
        <v>1</v>
      </c>
      <c r="I17" s="70">
        <v>0</v>
      </c>
    </row>
    <row r="18" spans="1:9" x14ac:dyDescent="0.25">
      <c r="A18" s="48" t="s">
        <v>104</v>
      </c>
      <c r="B18" s="47">
        <v>141</v>
      </c>
      <c r="C18" s="47">
        <v>162</v>
      </c>
      <c r="D18" s="47">
        <v>188</v>
      </c>
      <c r="E18" s="66"/>
      <c r="F18" s="67" t="s">
        <v>30</v>
      </c>
      <c r="G18" s="71">
        <f>SUM(G8:G17)</f>
        <v>666</v>
      </c>
      <c r="H18" s="71">
        <f>SUM(H8:H17)</f>
        <v>638</v>
      </c>
      <c r="I18" s="71">
        <f>SUM(I8:I17)</f>
        <v>616</v>
      </c>
    </row>
    <row r="19" spans="1:9" x14ac:dyDescent="0.25">
      <c r="A19" s="48" t="s">
        <v>106</v>
      </c>
      <c r="B19" s="47">
        <v>34</v>
      </c>
      <c r="C19" s="47">
        <v>38</v>
      </c>
      <c r="D19" s="47">
        <v>54</v>
      </c>
      <c r="E19" s="66"/>
      <c r="F19" s="47"/>
      <c r="G19" s="66"/>
      <c r="H19" s="66"/>
      <c r="I19" s="71"/>
    </row>
    <row r="20" spans="1:9" x14ac:dyDescent="0.25">
      <c r="A20" s="48" t="s">
        <v>107</v>
      </c>
      <c r="B20" s="47">
        <v>5</v>
      </c>
      <c r="C20" s="47">
        <v>8</v>
      </c>
      <c r="D20" s="47">
        <v>2</v>
      </c>
      <c r="E20" s="66"/>
      <c r="F20" s="68" t="s">
        <v>150</v>
      </c>
      <c r="G20" s="47"/>
      <c r="H20" s="66"/>
      <c r="I20" s="66"/>
    </row>
    <row r="21" spans="1:9" x14ac:dyDescent="0.25">
      <c r="A21" s="48" t="s">
        <v>109</v>
      </c>
      <c r="B21" s="47">
        <v>20</v>
      </c>
      <c r="C21" s="47">
        <v>35</v>
      </c>
      <c r="D21" s="47">
        <v>29</v>
      </c>
      <c r="E21" s="66"/>
      <c r="F21" s="48" t="s">
        <v>88</v>
      </c>
      <c r="G21" s="47">
        <v>130</v>
      </c>
      <c r="H21" s="47">
        <v>136</v>
      </c>
      <c r="I21" s="47">
        <v>151</v>
      </c>
    </row>
    <row r="22" spans="1:9" x14ac:dyDescent="0.25">
      <c r="A22" s="48" t="s">
        <v>110</v>
      </c>
      <c r="B22" s="47">
        <v>29</v>
      </c>
      <c r="C22" s="47">
        <v>22</v>
      </c>
      <c r="D22" s="47">
        <v>25</v>
      </c>
      <c r="E22" s="66"/>
      <c r="F22" s="48" t="s">
        <v>91</v>
      </c>
      <c r="G22" s="47">
        <v>762</v>
      </c>
      <c r="H22" s="47">
        <v>808</v>
      </c>
      <c r="I22" s="47">
        <v>849</v>
      </c>
    </row>
    <row r="23" spans="1:9" x14ac:dyDescent="0.25">
      <c r="A23" s="48" t="s">
        <v>111</v>
      </c>
      <c r="B23" s="47">
        <v>18</v>
      </c>
      <c r="C23" s="47">
        <v>15</v>
      </c>
      <c r="D23" s="47">
        <v>17</v>
      </c>
      <c r="E23" s="66"/>
      <c r="F23" s="48" t="s">
        <v>95</v>
      </c>
      <c r="G23" s="61">
        <v>38</v>
      </c>
      <c r="H23" s="61">
        <v>46</v>
      </c>
      <c r="I23" s="61">
        <v>77</v>
      </c>
    </row>
    <row r="24" spans="1:9" x14ac:dyDescent="0.25">
      <c r="A24" s="48" t="s">
        <v>230</v>
      </c>
      <c r="B24" s="66"/>
      <c r="C24" s="66"/>
      <c r="D24" s="47">
        <v>3</v>
      </c>
      <c r="E24" s="66"/>
      <c r="F24" s="67" t="s">
        <v>30</v>
      </c>
      <c r="G24" s="67">
        <f>SUM(G21:G23)</f>
        <v>930</v>
      </c>
      <c r="H24" s="67">
        <f>SUM(H21:H23)</f>
        <v>990</v>
      </c>
      <c r="I24" s="67">
        <f>SUM(I21:I23)</f>
        <v>1077</v>
      </c>
    </row>
    <row r="25" spans="1:9" x14ac:dyDescent="0.25">
      <c r="A25" s="48" t="s">
        <v>112</v>
      </c>
      <c r="B25" s="47">
        <v>74</v>
      </c>
      <c r="C25" s="47">
        <v>77</v>
      </c>
      <c r="D25" s="47">
        <v>88</v>
      </c>
      <c r="E25" s="66"/>
      <c r="F25" s="47"/>
      <c r="G25" s="66"/>
      <c r="H25" s="66"/>
      <c r="I25" s="66"/>
    </row>
    <row r="26" spans="1:9" x14ac:dyDescent="0.25">
      <c r="A26" s="48" t="s">
        <v>113</v>
      </c>
      <c r="B26" s="47">
        <v>37</v>
      </c>
      <c r="C26" s="47">
        <v>27</v>
      </c>
      <c r="D26" s="47">
        <v>24</v>
      </c>
      <c r="E26" s="66"/>
      <c r="F26" s="48" t="s">
        <v>41</v>
      </c>
      <c r="G26" s="72">
        <v>69</v>
      </c>
      <c r="H26" s="72">
        <v>74</v>
      </c>
      <c r="I26" s="72">
        <v>68</v>
      </c>
    </row>
    <row r="27" spans="1:9" x14ac:dyDescent="0.25">
      <c r="A27" s="48" t="s">
        <v>115</v>
      </c>
      <c r="B27" s="47">
        <v>17</v>
      </c>
      <c r="C27" s="47">
        <v>21</v>
      </c>
      <c r="D27" s="47">
        <v>15</v>
      </c>
      <c r="E27" s="66"/>
      <c r="F27" s="48" t="s">
        <v>126</v>
      </c>
      <c r="G27" s="47">
        <v>612</v>
      </c>
      <c r="H27" s="47">
        <v>585</v>
      </c>
      <c r="I27" s="47">
        <v>588</v>
      </c>
    </row>
    <row r="28" spans="1:9" x14ac:dyDescent="0.25">
      <c r="A28" s="48" t="s">
        <v>116</v>
      </c>
      <c r="B28" s="47">
        <v>170</v>
      </c>
      <c r="C28" s="47">
        <v>178</v>
      </c>
      <c r="D28" s="47">
        <v>197</v>
      </c>
      <c r="E28" s="66"/>
      <c r="F28" s="47"/>
      <c r="G28" s="73"/>
      <c r="H28" s="66"/>
      <c r="I28" s="66"/>
    </row>
    <row r="29" spans="1:9" x14ac:dyDescent="0.25">
      <c r="A29" s="48" t="s">
        <v>117</v>
      </c>
      <c r="B29" s="47">
        <v>251</v>
      </c>
      <c r="C29" s="47">
        <v>228</v>
      </c>
      <c r="D29" s="47">
        <v>224</v>
      </c>
      <c r="E29" s="66"/>
      <c r="F29" s="67" t="s">
        <v>151</v>
      </c>
      <c r="G29" s="47"/>
      <c r="H29" s="66"/>
      <c r="I29" s="66"/>
    </row>
    <row r="30" spans="1:9" x14ac:dyDescent="0.25">
      <c r="A30" s="48" t="s">
        <v>118</v>
      </c>
      <c r="B30" s="47">
        <v>28</v>
      </c>
      <c r="C30" s="47">
        <v>23</v>
      </c>
      <c r="D30" s="47">
        <v>27</v>
      </c>
      <c r="E30" s="66"/>
      <c r="F30" s="47" t="s">
        <v>177</v>
      </c>
      <c r="G30" s="47">
        <v>114</v>
      </c>
      <c r="H30" s="47">
        <v>117</v>
      </c>
      <c r="I30" s="47">
        <v>116</v>
      </c>
    </row>
    <row r="31" spans="1:9" x14ac:dyDescent="0.25">
      <c r="A31" s="48" t="s">
        <v>119</v>
      </c>
      <c r="B31" s="47">
        <v>38</v>
      </c>
      <c r="C31" s="47">
        <v>31</v>
      </c>
      <c r="D31" s="47">
        <v>30</v>
      </c>
      <c r="E31" s="66"/>
      <c r="F31" s="47" t="s">
        <v>198</v>
      </c>
      <c r="G31" s="66"/>
      <c r="H31" s="47">
        <v>115</v>
      </c>
      <c r="I31" s="47">
        <v>215</v>
      </c>
    </row>
    <row r="32" spans="1:9" x14ac:dyDescent="0.25">
      <c r="A32" s="48" t="s">
        <v>120</v>
      </c>
      <c r="B32" s="47">
        <v>14</v>
      </c>
      <c r="C32" s="47">
        <v>9</v>
      </c>
      <c r="D32" s="47">
        <v>11</v>
      </c>
      <c r="E32" s="66"/>
      <c r="F32" s="48" t="s">
        <v>128</v>
      </c>
      <c r="G32" s="47">
        <v>84</v>
      </c>
      <c r="H32" s="47">
        <v>104</v>
      </c>
      <c r="I32" s="47">
        <v>118</v>
      </c>
    </row>
    <row r="33" spans="1:9" x14ac:dyDescent="0.25">
      <c r="A33" s="48" t="s">
        <v>238</v>
      </c>
      <c r="B33" s="47">
        <v>6</v>
      </c>
      <c r="C33" s="47">
        <v>1</v>
      </c>
      <c r="D33" s="47">
        <v>0</v>
      </c>
      <c r="E33" s="66"/>
      <c r="F33" s="48" t="s">
        <v>129</v>
      </c>
      <c r="G33" s="61">
        <v>56</v>
      </c>
      <c r="H33" s="61">
        <v>45</v>
      </c>
      <c r="I33" s="61">
        <v>68</v>
      </c>
    </row>
    <row r="34" spans="1:9" x14ac:dyDescent="0.25">
      <c r="A34" s="48" t="s">
        <v>121</v>
      </c>
      <c r="B34" s="47">
        <v>41</v>
      </c>
      <c r="C34" s="47">
        <v>56</v>
      </c>
      <c r="D34" s="47">
        <v>53</v>
      </c>
      <c r="E34" s="66"/>
      <c r="F34" s="74"/>
      <c r="G34" s="67">
        <f>SUM(G30:G33)</f>
        <v>254</v>
      </c>
      <c r="H34" s="67">
        <f>SUM(H30:H33)</f>
        <v>381</v>
      </c>
      <c r="I34" s="67">
        <f>SUM(I30:I33)</f>
        <v>517</v>
      </c>
    </row>
    <row r="35" spans="1:9" x14ac:dyDescent="0.25">
      <c r="A35" s="48" t="s">
        <v>122</v>
      </c>
      <c r="B35" s="47">
        <v>49</v>
      </c>
      <c r="C35" s="47">
        <v>45</v>
      </c>
      <c r="D35" s="47">
        <v>45</v>
      </c>
      <c r="E35" s="66"/>
      <c r="F35" s="48"/>
      <c r="G35" s="66"/>
      <c r="H35" s="66"/>
      <c r="I35" s="66"/>
    </row>
    <row r="36" spans="1:9" x14ac:dyDescent="0.25">
      <c r="A36" s="48" t="s">
        <v>125</v>
      </c>
      <c r="B36" s="47">
        <v>69</v>
      </c>
      <c r="C36" s="47">
        <v>67</v>
      </c>
      <c r="D36" s="47">
        <v>65</v>
      </c>
      <c r="E36" s="66"/>
      <c r="F36" s="67" t="s">
        <v>142</v>
      </c>
      <c r="G36" s="66"/>
      <c r="H36" s="66"/>
      <c r="I36" s="66"/>
    </row>
    <row r="37" spans="1:9" x14ac:dyDescent="0.25">
      <c r="A37" s="48" t="s">
        <v>231</v>
      </c>
      <c r="B37" s="66"/>
      <c r="C37" s="66"/>
      <c r="D37" s="47">
        <v>13</v>
      </c>
      <c r="E37" s="66"/>
      <c r="F37" s="67" t="s">
        <v>200</v>
      </c>
      <c r="G37" s="66"/>
      <c r="H37" s="66"/>
      <c r="I37" s="66"/>
    </row>
    <row r="38" spans="1:9" x14ac:dyDescent="0.25">
      <c r="A38" s="48" t="s">
        <v>239</v>
      </c>
      <c r="B38" s="61">
        <v>7</v>
      </c>
      <c r="C38" s="61">
        <v>14</v>
      </c>
      <c r="D38" s="61">
        <v>11</v>
      </c>
      <c r="E38" s="66"/>
      <c r="F38" s="67" t="s">
        <v>235</v>
      </c>
      <c r="G38" s="66"/>
      <c r="H38" s="66"/>
      <c r="I38" s="66"/>
    </row>
    <row r="39" spans="1:9" x14ac:dyDescent="0.25">
      <c r="A39" s="67" t="s">
        <v>30</v>
      </c>
      <c r="B39" s="67">
        <f>SUM(B4:B38)</f>
        <v>1930</v>
      </c>
      <c r="C39" s="67">
        <f>SUM(C4:C38)</f>
        <v>2010</v>
      </c>
      <c r="D39" s="67">
        <f>SUM(D3:D38)</f>
        <v>2105</v>
      </c>
      <c r="E39" s="66"/>
      <c r="F39" s="13" t="s">
        <v>215</v>
      </c>
      <c r="G39" s="67"/>
      <c r="H39" s="66"/>
      <c r="I39" s="66"/>
    </row>
    <row r="40" spans="1:9" x14ac:dyDescent="0.25">
      <c r="A40" s="47"/>
      <c r="B40" s="66"/>
      <c r="C40" s="66"/>
      <c r="D40" s="66"/>
      <c r="E40" s="66"/>
      <c r="F40" s="66"/>
      <c r="G40" s="66"/>
      <c r="H40" s="66"/>
      <c r="I40" s="66"/>
    </row>
    <row r="41" spans="1:9" x14ac:dyDescent="0.25">
      <c r="B41" s="47"/>
      <c r="C41" s="67"/>
      <c r="D41" s="74"/>
      <c r="E41" s="66"/>
      <c r="F41" s="66"/>
      <c r="G41" s="66"/>
      <c r="H41" s="66"/>
      <c r="I41" s="66"/>
    </row>
    <row r="42" spans="1:9" x14ac:dyDescent="0.25">
      <c r="B42" s="66"/>
      <c r="C42" s="47"/>
      <c r="D42" s="66"/>
      <c r="E42" s="66"/>
      <c r="F42" s="66"/>
      <c r="G42" s="66"/>
      <c r="H42" s="66"/>
      <c r="I42" s="66"/>
    </row>
    <row r="43" spans="1:9" x14ac:dyDescent="0.25">
      <c r="B43" s="66"/>
      <c r="C43" s="66"/>
      <c r="D43" s="66"/>
      <c r="E43" s="66"/>
      <c r="F43" s="66"/>
      <c r="G43" s="66"/>
      <c r="H43" s="66"/>
      <c r="I43" s="66"/>
    </row>
  </sheetData>
  <phoneticPr fontId="0" type="noConversion"/>
  <printOptions gridLinesSet="0"/>
  <pageMargins left="0.24" right="0.24" top="0.66" bottom="0.5" header="0.27" footer="0.27"/>
  <pageSetup scale="91" orientation="landscape" horizontalDpi="4294967292" verticalDpi="300" r:id="rId1"/>
  <headerFooter alignWithMargins="0">
    <oddHeader xml:space="preserve">&amp;C&amp;"Times New Roman,Bold"&amp;11&amp;UCOMPARISON OF ENROLLMENT BY MAJOR&amp;U
2005-2007&amp;"Helv,Bold"
&amp;12
</oddHeader>
    <oddFooter>&amp;R&amp;"Times New Roman,Regular"&amp;10 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BF1CB9D051C4B97EB08FCA581C19D" ma:contentTypeVersion="0" ma:contentTypeDescription="Create a new document." ma:contentTypeScope="" ma:versionID="29b6d589d6c5589cf9297998bd83ba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28B01A-CC11-4582-9103-0107146665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EBEDDB-A365-4D83-BF16-CB5C4C1458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0609BB-D233-4FAA-891A-24663FCF9D0C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COVER</vt:lpstr>
      <vt:lpstr>ENROLLMENT</vt:lpstr>
      <vt:lpstr>REL AND STATE</vt:lpstr>
      <vt:lpstr>COUNTY AND COUNTRY</vt:lpstr>
      <vt:lpstr>MAJORS</vt:lpstr>
      <vt:lpstr>3 YEAR COMP</vt:lpstr>
      <vt:lpstr>3 YEAR COMP MAJORS</vt:lpstr>
      <vt:lpstr>'3 YEAR COMP'!Print_Area</vt:lpstr>
      <vt:lpstr>'3 YEAR COMP MAJORS'!Print_Area</vt:lpstr>
      <vt:lpstr>'COUNTY AND COUNTRY'!Print_Area</vt:lpstr>
      <vt:lpstr>ENROLLMENT!Print_Area</vt:lpstr>
      <vt:lpstr>MAJORS!Print_Area</vt:lpstr>
      <vt:lpstr>'REL AND STATE'!Print_Area</vt:lpstr>
      <vt:lpstr>'3 YEAR COMP MAJORS'!Print_Area_MI</vt:lpstr>
      <vt:lpstr>'COUNTY AND COUNTRY'!Print_Area_MI</vt:lpstr>
      <vt:lpstr>ENROLLMENT!Print_Area_MI</vt:lpstr>
      <vt:lpstr>MAJORS!Print_Area_MI</vt:lpstr>
      <vt:lpstr>'REL AND STATE'!Print_Area_MI</vt:lpstr>
      <vt:lpstr>'COUNTY AND COUNTRY'!TOT1</vt:lpstr>
      <vt:lpstr>TOT1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Life/Residence Life</dc:creator>
  <cp:lastModifiedBy>chayes10</cp:lastModifiedBy>
  <cp:lastPrinted>2007-09-18T14:30:46Z</cp:lastPrinted>
  <dcterms:created xsi:type="dcterms:W3CDTF">1999-09-08T13:32:08Z</dcterms:created>
  <dcterms:modified xsi:type="dcterms:W3CDTF">2015-07-21T19:06:20Z</dcterms:modified>
</cp:coreProperties>
</file>