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8735" windowHeight="12075" tabRatio="674"/>
  </bookViews>
  <sheets>
    <sheet name="COVER" sheetId="1" r:id="rId1"/>
    <sheet name="ENROLLMENT" sheetId="2" r:id="rId2"/>
    <sheet name="RELIGIONS" sheetId="3" r:id="rId3"/>
    <sheet name="STATES REPRESENTED" sheetId="11" r:id="rId4"/>
    <sheet name="COUNTY AND COUNTRY" sheetId="4" r:id="rId5"/>
    <sheet name="MAJORS" sheetId="6" r:id="rId6"/>
    <sheet name="3 YEAR COMP MAJORS" sheetId="8" r:id="rId7"/>
  </sheets>
  <definedNames>
    <definedName name="_Key1" localSheetId="4" hidden="1">'COUNTY AND COUNTRY'!$B$4</definedName>
    <definedName name="_Key1" hidden="1">RELIGIONS!#REF!</definedName>
    <definedName name="_Key2" hidden="1">'COUNTY AND COUNTRY'!$A$4</definedName>
    <definedName name="_Order1" hidden="1">0</definedName>
    <definedName name="_Order2" hidden="1">255</definedName>
    <definedName name="_Regression_Int" localSheetId="6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COUNTRY'!$A$9:$C$26</definedName>
    <definedName name="_Sort" hidden="1">RELIGIONS!#REF!</definedName>
    <definedName name="_TOT1" localSheetId="4">'COUNTY AND COUNTRY'!$B$29</definedName>
    <definedName name="_TOT1">RELIGIONS!$C$23</definedName>
    <definedName name="Print_Area_MI" localSheetId="6">'3 YEAR COMP MAJORS'!$B$1:$B$42</definedName>
    <definedName name="Print_Area_MI" localSheetId="4">'COUNTY AND COUNTRY'!$A$1:$F$55</definedName>
    <definedName name="Print_Area_MI" localSheetId="1">ENROLLMENT!$A$1:$L$34</definedName>
    <definedName name="Print_Area_MI" localSheetId="5">MAJORS!$A$1:$D$70</definedName>
    <definedName name="Print_Area_MI" localSheetId="2">RELIGIONS!$B$1:$D$28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C35" i="11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D23" i="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28" i="4"/>
  <c r="C27"/>
  <c r="C24"/>
  <c r="C23"/>
  <c r="C26"/>
  <c r="C25"/>
  <c r="C22"/>
  <c r="C19"/>
  <c r="C21"/>
  <c r="C20"/>
  <c r="C17"/>
  <c r="C18"/>
  <c r="C16"/>
  <c r="C15"/>
  <c r="C13"/>
  <c r="C11"/>
  <c r="C14"/>
  <c r="C12"/>
  <c r="C10"/>
  <c r="C9"/>
  <c r="C8"/>
  <c r="C7"/>
  <c r="C6"/>
  <c r="C5"/>
  <c r="C4"/>
  <c r="C3"/>
  <c r="F47"/>
  <c r="J36" i="8"/>
  <c r="J25"/>
  <c r="J19"/>
  <c r="J8"/>
  <c r="E40"/>
  <c r="H19" i="2"/>
  <c r="F36" i="6"/>
  <c r="F25"/>
  <c r="F19"/>
  <c r="F8"/>
  <c r="B39"/>
  <c r="B35" i="11"/>
  <c r="K20" i="2"/>
  <c r="J20"/>
  <c r="L20"/>
  <c r="H20"/>
  <c r="D20"/>
  <c r="B29" i="4"/>
  <c r="C29"/>
  <c r="K18" i="2"/>
  <c r="L18"/>
  <c r="K21"/>
  <c r="J21"/>
  <c r="L21"/>
  <c r="G23"/>
  <c r="F23"/>
  <c r="C23"/>
  <c r="B23"/>
  <c r="K22"/>
  <c r="K19"/>
  <c r="J22"/>
  <c r="L22"/>
  <c r="J19"/>
  <c r="D19"/>
  <c r="J18"/>
  <c r="J10"/>
  <c r="H18"/>
  <c r="D18"/>
  <c r="G8"/>
  <c r="G14"/>
  <c r="G25"/>
  <c r="G29"/>
  <c r="G30"/>
  <c r="F8"/>
  <c r="F14"/>
  <c r="K7"/>
  <c r="J7"/>
  <c r="K6"/>
  <c r="J6"/>
  <c r="J13"/>
  <c r="K13"/>
  <c r="L13"/>
  <c r="K10"/>
  <c r="L10"/>
  <c r="J11"/>
  <c r="K11"/>
  <c r="J12"/>
  <c r="L12"/>
  <c r="K12"/>
  <c r="H7"/>
  <c r="H8"/>
  <c r="H6"/>
  <c r="H10"/>
  <c r="H11"/>
  <c r="H12"/>
  <c r="H13"/>
  <c r="D7"/>
  <c r="D8"/>
  <c r="D6"/>
  <c r="D13"/>
  <c r="D10"/>
  <c r="D11"/>
  <c r="D12"/>
  <c r="C8"/>
  <c r="C14"/>
  <c r="C25"/>
  <c r="C29"/>
  <c r="B8"/>
  <c r="B14"/>
  <c r="D28"/>
  <c r="D22"/>
  <c r="D21"/>
  <c r="H21"/>
  <c r="H22"/>
  <c r="H28"/>
  <c r="J28"/>
  <c r="K28"/>
  <c r="C23" i="3"/>
  <c r="K23" i="2"/>
  <c r="L19"/>
  <c r="L11"/>
  <c r="J23"/>
  <c r="D23"/>
  <c r="H23"/>
  <c r="L6"/>
  <c r="J8"/>
  <c r="L28"/>
  <c r="J14"/>
  <c r="L7"/>
  <c r="K29"/>
  <c r="K30"/>
  <c r="C30"/>
  <c r="K8"/>
  <c r="B25"/>
  <c r="B29"/>
  <c r="B30"/>
  <c r="J25"/>
  <c r="J29"/>
  <c r="J30"/>
  <c r="L23"/>
  <c r="F25"/>
  <c r="F29"/>
  <c r="H29"/>
  <c r="H30"/>
  <c r="H14"/>
  <c r="H25"/>
  <c r="D14"/>
  <c r="D25"/>
  <c r="D29"/>
  <c r="D30"/>
  <c r="K14"/>
  <c r="K25"/>
  <c r="L8"/>
  <c r="L14"/>
  <c r="F30"/>
  <c r="L25"/>
  <c r="L29"/>
  <c r="L30"/>
</calcChain>
</file>

<file path=xl/sharedStrings.xml><?xml version="1.0" encoding="utf-8"?>
<sst xmlns="http://schemas.openxmlformats.org/spreadsheetml/2006/main" count="344" uniqueCount="248">
  <si>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</si>
  <si>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</si>
  <si>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</si>
  <si>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</si>
  <si>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</si>
  <si>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</si>
  <si>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</si>
  <si>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</si>
  <si>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</si>
  <si>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</si>
  <si>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</si>
  <si>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</si>
  <si>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</si>
  <si>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</si>
  <si>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</si>
  <si>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</si>
  <si>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</si>
  <si>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</si>
  <si>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</si>
  <si>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</si>
  <si>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</si>
  <si>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</si>
  <si>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</si>
  <si>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</si>
  <si>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HOUSING</t>
  </si>
  <si>
    <t>Residence Hall</t>
  </si>
  <si>
    <t>Commuter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</si>
  <si>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</si>
  <si>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</si>
  <si>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</si>
  <si>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</si>
  <si>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</si>
  <si>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</si>
  <si>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</si>
  <si>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</si>
  <si>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</si>
  <si>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</si>
  <si>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</si>
  <si>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</si>
  <si>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</si>
  <si>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</si>
  <si>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</si>
  <si>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</si>
  <si>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</si>
  <si>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</si>
  <si>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</si>
  <si>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</si>
  <si>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</si>
  <si>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</si>
  <si>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</si>
  <si>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</si>
  <si>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</si>
  <si>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West Virginia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</si>
  <si>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</si>
  <si>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</si>
  <si>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</si>
  <si>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</si>
  <si>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</si>
  <si>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</si>
  <si>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</si>
  <si>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</si>
  <si>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</si>
  <si>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</si>
  <si>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</si>
  <si>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</si>
  <si>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</si>
  <si>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</si>
  <si>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</si>
  <si>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</si>
  <si>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</si>
  <si>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</si>
  <si>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</si>
  <si>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Randolph</t>
  </si>
  <si>
    <t>Catawba</t>
  </si>
  <si>
    <t>New Hanover</t>
  </si>
  <si>
    <t>Buncombe</t>
  </si>
  <si>
    <t>Other Counties</t>
  </si>
  <si>
    <t>FOREIGN COUNTRIES REPRESENTED</t>
  </si>
  <si>
    <t>Japan</t>
  </si>
  <si>
    <t>South Africa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</si>
  <si>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</si>
  <si>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</si>
  <si>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</si>
  <si>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</si>
  <si>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</si>
  <si>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</si>
  <si>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</si>
  <si>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Communications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</si>
  <si>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</si>
  <si>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</si>
  <si>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</si>
  <si>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</si>
  <si>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</si>
  <si>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</si>
  <si>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</si>
  <si>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Human Services</t>
  </si>
  <si>
    <t>Independent Major</t>
  </si>
  <si>
    <t>International Studies</t>
  </si>
  <si>
    <t>Journalism</t>
  </si>
  <si>
    <t>Mathematics</t>
  </si>
  <si>
    <t>Medical Technology</t>
  </si>
  <si>
    <t>Middle Grades Education</t>
  </si>
  <si>
    <t>Music</t>
  </si>
  <si>
    <t>Music Education</t>
  </si>
  <si>
    <t>Music Performance</t>
  </si>
  <si>
    <t>Music Theatre</t>
  </si>
  <si>
    <t>Philosophy</t>
  </si>
  <si>
    <t>Physical Education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</si>
  <si>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</si>
  <si>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</si>
  <si>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</si>
  <si>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</si>
  <si>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</si>
  <si>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</si>
  <si>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</si>
  <si>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</si>
  <si>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</si>
  <si>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Theatre Art</t>
  </si>
  <si>
    <t>Undecided</t>
  </si>
  <si>
    <t>GRADUATE</t>
  </si>
  <si>
    <t>Master of Business Administration</t>
  </si>
  <si>
    <t>Master of Education</t>
  </si>
  <si>
    <t>Protestant</t>
  </si>
  <si>
    <t>Costa Rica</t>
  </si>
  <si>
    <t>Bahamas</t>
  </si>
  <si>
    <t>Engineering</t>
  </si>
  <si>
    <t>California</t>
  </si>
  <si>
    <t>Illinois</t>
  </si>
  <si>
    <t>Kentucky</t>
  </si>
  <si>
    <t>Louisiana</t>
  </si>
  <si>
    <t>Missouri</t>
  </si>
  <si>
    <t>Poland</t>
  </si>
  <si>
    <t>*INCLUDES DOUBLE AND TRIPLE MAJORS.</t>
  </si>
  <si>
    <t>Theatre Arts</t>
  </si>
  <si>
    <t>Gaston</t>
  </si>
  <si>
    <t>Moore</t>
  </si>
  <si>
    <t>College of Arts and Sciences</t>
  </si>
  <si>
    <t>School of Communications</t>
  </si>
  <si>
    <t>School of Education</t>
  </si>
  <si>
    <t>The Love School of Business</t>
  </si>
  <si>
    <t>Love School of Business</t>
  </si>
  <si>
    <t>Graduate</t>
  </si>
  <si>
    <t>Comparison Reports</t>
  </si>
  <si>
    <t>Christian</t>
  </si>
  <si>
    <t>Mexico</t>
  </si>
  <si>
    <t>Canada</t>
  </si>
  <si>
    <t>Henderson</t>
  </si>
  <si>
    <t>Iredell</t>
  </si>
  <si>
    <t>Athletic Training</t>
  </si>
  <si>
    <t>Computer Information Systems</t>
  </si>
  <si>
    <t>Dance</t>
  </si>
  <si>
    <t>*Includes double and triple majors</t>
  </si>
  <si>
    <t>% TOTAL  ENROLLMENT</t>
  </si>
  <si>
    <t>Exercise/Sport Science</t>
  </si>
  <si>
    <t>Leisure/Sport Management</t>
  </si>
  <si>
    <t>Ghana</t>
  </si>
  <si>
    <t>United Kingdom</t>
  </si>
  <si>
    <t>Honduras</t>
  </si>
  <si>
    <t>Rowan</t>
  </si>
  <si>
    <t>Doctor of Physical Therapy</t>
  </si>
  <si>
    <t>Belize</t>
  </si>
  <si>
    <t>Sweden</t>
  </si>
  <si>
    <t>Panama</t>
  </si>
  <si>
    <t>Chatham</t>
  </si>
  <si>
    <t>Cabarrus</t>
  </si>
  <si>
    <t>Netherlands</t>
  </si>
  <si>
    <t>Michigan</t>
  </si>
  <si>
    <t>Colorado</t>
  </si>
  <si>
    <t>Carteret</t>
  </si>
  <si>
    <t>Union</t>
  </si>
  <si>
    <t>Australia</t>
  </si>
  <si>
    <t>Spain</t>
  </si>
  <si>
    <t>Juris Doctorate</t>
  </si>
  <si>
    <t>South Korea</t>
  </si>
  <si>
    <t>Guatemala</t>
  </si>
  <si>
    <t>Thailand</t>
  </si>
  <si>
    <t>Hong Kong</t>
  </si>
  <si>
    <t>France</t>
  </si>
  <si>
    <t>Switzerland</t>
  </si>
  <si>
    <t>Argentina</t>
  </si>
  <si>
    <t>Lebanon</t>
  </si>
  <si>
    <t>~New program in 2007</t>
  </si>
  <si>
    <t>Anthropology ~</t>
  </si>
  <si>
    <t>Art History ~</t>
  </si>
  <si>
    <t>Music Technology ~</t>
  </si>
  <si>
    <t>Theatre Studies</t>
  </si>
  <si>
    <t>Theatre Design &amp; Production</t>
  </si>
  <si>
    <t>~NEW PROGRAM 2007</t>
  </si>
  <si>
    <t>Italy</t>
  </si>
  <si>
    <t xml:space="preserve">Theatre Design &amp; Production 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</si>
  <si>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</si>
  <si>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</si>
  <si>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</si>
  <si>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</si>
  <si>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</si>
  <si>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</si>
  <si>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Quaker</t>
  </si>
  <si>
    <t>Buddhism</t>
  </si>
  <si>
    <t>Assembly of God</t>
  </si>
  <si>
    <t>Mormon</t>
  </si>
  <si>
    <t>Muslim</t>
  </si>
  <si>
    <t>Unknown*</t>
  </si>
  <si>
    <t>*Student did not disclose. Optional item on application.</t>
  </si>
  <si>
    <t>Media Arts &amp; Entertainment^</t>
  </si>
  <si>
    <t>Biochemistry^</t>
  </si>
  <si>
    <t>Strategic Communications^</t>
  </si>
  <si>
    <t>^New program in 2008</t>
  </si>
  <si>
    <t>Physical Education and Health</t>
  </si>
  <si>
    <t>Master of Arts - Interactive Media**</t>
  </si>
  <si>
    <t>**New program in 2009</t>
  </si>
  <si>
    <t>Communication Science^</t>
  </si>
  <si>
    <t>Dance Performance/Choreography^</t>
  </si>
  <si>
    <t>2008*</t>
  </si>
  <si>
    <t>^NEW PROGRAM 2008</t>
  </si>
  <si>
    <t>2009*</t>
  </si>
  <si>
    <t>**NEW PROGRAM 2009</t>
  </si>
  <si>
    <t>Johnston</t>
  </si>
  <si>
    <t>Alabama</t>
  </si>
  <si>
    <t>Indiana</t>
  </si>
  <si>
    <t>District of Columbia</t>
  </si>
  <si>
    <t>Kansas</t>
  </si>
  <si>
    <t>Wisconsin</t>
  </si>
  <si>
    <t>Other States &amp; For. Countries</t>
  </si>
  <si>
    <t>Afganistan</t>
  </si>
  <si>
    <t>Brazil</t>
  </si>
  <si>
    <t>Colombia</t>
  </si>
  <si>
    <t>Iraq</t>
  </si>
  <si>
    <t>Ireland</t>
  </si>
  <si>
    <t>Jordan</t>
  </si>
  <si>
    <t>Nepal</t>
  </si>
  <si>
    <t>Nicaragua</t>
  </si>
  <si>
    <t>Peru</t>
  </si>
  <si>
    <t>Trinidad</t>
  </si>
  <si>
    <t>Zimbabwe</t>
  </si>
  <si>
    <t>County, Foreign Countries and Majors</t>
  </si>
  <si>
    <t>Non-Degree</t>
  </si>
  <si>
    <t>Breakdown by Religion, State,</t>
  </si>
  <si>
    <t>SPRING 2010</t>
  </si>
  <si>
    <t>February 15, 2010</t>
  </si>
  <si>
    <t>Religious Traditions (Undergraduates)</t>
  </si>
  <si>
    <t>2010*</t>
  </si>
  <si>
    <t>Bolivia</t>
  </si>
  <si>
    <t>China</t>
  </si>
  <si>
    <t>Denmark</t>
  </si>
  <si>
    <t>Singapore</t>
  </si>
  <si>
    <t>Students are enrolled from 77 North Carolina counties.</t>
  </si>
  <si>
    <t>Represented in the total student enrollment are 47 states, the District of Columbia and 41 foreign countries.</t>
  </si>
  <si>
    <t>Dare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</si>
</sst>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0.0%"/>
    <numFmt numFmtId="166" formatCode="0.0_)"/>
  </numFmts>
  <fonts count="39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6">
    <xf numFmtId="164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" fillId="0" borderId="0"/>
    <xf numFmtId="164" fontId="3" fillId="0" borderId="0"/>
    <xf numFmtId="0" fontId="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164" fontId="0" fillId="0" borderId="0" xfId="0"/>
    <xf numFmtId="164" fontId="0" fillId="0" borderId="0" xfId="0" applyAlignment="1" applyProtection="1">
      <alignment horizontal="left"/>
    </xf>
    <xf numFmtId="165" fontId="3" fillId="0" borderId="0" xfId="92"/>
    <xf numFmtId="164" fontId="4" fillId="0" borderId="0" xfId="0" applyFont="1"/>
    <xf numFmtId="0" fontId="2" fillId="0" borderId="0" xfId="94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9" fillId="0" borderId="0" xfId="0" applyFont="1" applyProtection="1"/>
    <xf numFmtId="166" fontId="5" fillId="0" borderId="0" xfId="0" applyNumberFormat="1" applyFont="1" applyProtection="1"/>
    <xf numFmtId="164" fontId="7" fillId="0" borderId="0" xfId="0" applyFont="1"/>
    <xf numFmtId="166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165" fontId="8" fillId="0" borderId="0" xfId="92" applyFont="1"/>
    <xf numFmtId="0" fontId="8" fillId="0" borderId="0" xfId="94" applyFont="1"/>
    <xf numFmtId="164" fontId="11" fillId="0" borderId="0" xfId="0" applyFont="1"/>
    <xf numFmtId="165" fontId="11" fillId="0" borderId="0" xfId="92" applyFont="1"/>
    <xf numFmtId="1" fontId="11" fillId="0" borderId="0" xfId="92" applyNumberFormat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92" applyNumberFormat="1"/>
    <xf numFmtId="164" fontId="13" fillId="0" borderId="0" xfId="0" applyFont="1" applyBorder="1"/>
    <xf numFmtId="0" fontId="1" fillId="0" borderId="0" xfId="94" applyFont="1"/>
    <xf numFmtId="0" fontId="10" fillId="0" borderId="0" xfId="94" applyFont="1"/>
    <xf numFmtId="165" fontId="13" fillId="0" borderId="0" xfId="92" applyFont="1" applyAlignment="1" applyProtection="1">
      <alignment horizontal="left"/>
    </xf>
    <xf numFmtId="1" fontId="13" fillId="0" borderId="0" xfId="0" applyNumberFormat="1" applyFont="1" applyAlignment="1">
      <alignment horizontal="right"/>
    </xf>
    <xf numFmtId="166" fontId="13" fillId="0" borderId="0" xfId="92" applyNumberFormat="1" applyFont="1" applyProtection="1"/>
    <xf numFmtId="1" fontId="12" fillId="0" borderId="0" xfId="0" applyNumberFormat="1" applyFont="1" applyAlignment="1">
      <alignment horizontal="right"/>
    </xf>
    <xf numFmtId="166" fontId="12" fillId="0" borderId="0" xfId="92" applyNumberFormat="1" applyFont="1" applyProtection="1"/>
    <xf numFmtId="165" fontId="13" fillId="0" borderId="0" xfId="92" applyFont="1"/>
    <xf numFmtId="1" fontId="13" fillId="0" borderId="0" xfId="92" applyNumberFormat="1" applyFont="1" applyProtection="1"/>
    <xf numFmtId="164" fontId="13" fillId="0" borderId="0" xfId="92" applyNumberFormat="1" applyFont="1" applyProtection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64" fontId="19" fillId="0" borderId="0" xfId="0" applyFont="1"/>
    <xf numFmtId="165" fontId="15" fillId="0" borderId="0" xfId="92" applyFont="1" applyAlignment="1" applyProtection="1">
      <alignment horizontal="left"/>
    </xf>
    <xf numFmtId="165" fontId="15" fillId="0" borderId="0" xfId="92" applyFont="1" applyAlignment="1" applyProtection="1">
      <alignment horizontal="right"/>
    </xf>
    <xf numFmtId="165" fontId="13" fillId="0" borderId="0" xfId="92" applyFont="1" applyBorder="1" applyAlignment="1" applyProtection="1">
      <alignment horizontal="left"/>
    </xf>
    <xf numFmtId="166" fontId="13" fillId="0" borderId="0" xfId="92" applyNumberFormat="1" applyFont="1" applyBorder="1" applyProtection="1"/>
    <xf numFmtId="165" fontId="13" fillId="0" borderId="0" xfId="92" applyFont="1" applyBorder="1"/>
    <xf numFmtId="164" fontId="12" fillId="0" borderId="0" xfId="0" applyFont="1" applyBorder="1"/>
    <xf numFmtId="166" fontId="12" fillId="0" borderId="0" xfId="92" applyNumberFormat="1" applyFont="1" applyBorder="1" applyProtection="1"/>
    <xf numFmtId="164" fontId="13" fillId="0" borderId="0" xfId="92" applyNumberFormat="1" applyFont="1" applyBorder="1" applyProtection="1"/>
    <xf numFmtId="164" fontId="0" fillId="0" borderId="0" xfId="0" applyBorder="1"/>
    <xf numFmtId="164" fontId="6" fillId="0" borderId="0" xfId="0" applyFont="1"/>
    <xf numFmtId="164" fontId="5" fillId="0" borderId="0" xfId="0" quotePrefix="1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  <xf numFmtId="164" fontId="21" fillId="0" borderId="0" xfId="0" applyFont="1" applyAlignment="1" applyProtection="1">
      <alignment horizontal="center"/>
    </xf>
    <xf numFmtId="164" fontId="21" fillId="0" borderId="0" xfId="0" applyFont="1" applyAlignment="1" applyProtection="1">
      <alignment horizontal="right"/>
    </xf>
    <xf numFmtId="164" fontId="21" fillId="0" borderId="0" xfId="0" applyFont="1" applyAlignment="1" applyProtection="1">
      <alignment horizontal="left"/>
    </xf>
    <xf numFmtId="165" fontId="15" fillId="0" borderId="0" xfId="92" applyFont="1" applyBorder="1" applyAlignment="1" applyProtection="1">
      <alignment horizontal="left"/>
    </xf>
    <xf numFmtId="165" fontId="15" fillId="0" borderId="0" xfId="92" applyFont="1" applyBorder="1" applyAlignment="1" applyProtection="1">
      <alignment horizontal="right"/>
    </xf>
    <xf numFmtId="165" fontId="13" fillId="0" borderId="0" xfId="92" applyFont="1" applyFill="1" applyBorder="1" applyAlignment="1" applyProtection="1">
      <alignment horizontal="left"/>
    </xf>
    <xf numFmtId="164" fontId="3" fillId="0" borderId="0" xfId="0" applyFont="1"/>
    <xf numFmtId="164" fontId="13" fillId="0" borderId="0" xfId="0" applyFont="1"/>
    <xf numFmtId="164" fontId="13" fillId="0" borderId="0" xfId="0" applyFont="1" applyAlignment="1" applyProtection="1">
      <alignment horizontal="left"/>
    </xf>
    <xf numFmtId="164" fontId="12" fillId="0" borderId="0" xfId="0" applyFont="1" applyAlignment="1" applyProtection="1">
      <alignment horizontal="left"/>
    </xf>
    <xf numFmtId="164" fontId="20" fillId="0" borderId="0" xfId="0" applyFont="1"/>
    <xf numFmtId="164" fontId="20" fillId="0" borderId="0" xfId="0" applyFont="1" applyAlignment="1" applyProtection="1">
      <alignment horizontal="left"/>
    </xf>
    <xf numFmtId="164" fontId="13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4" fontId="18" fillId="0" borderId="0" xfId="0" applyFont="1"/>
    <xf numFmtId="164" fontId="5" fillId="0" borderId="0" xfId="0" applyFont="1" applyAlignment="1" applyProtection="1">
      <alignment horizontal="center"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</xf>
    <xf numFmtId="164" fontId="0" fillId="0" borderId="0" xfId="0" applyFont="1"/>
    <xf numFmtId="164" fontId="7" fillId="0" borderId="0" xfId="93" applyFont="1" applyAlignment="1">
      <alignment horizontal="right"/>
    </xf>
    <xf numFmtId="164" fontId="7" fillId="0" borderId="0" xfId="0" applyFont="1" applyBorder="1"/>
    <xf numFmtId="0" fontId="14" fillId="0" borderId="0" xfId="94" applyFont="1" applyAlignment="1">
      <alignment horizontal="center"/>
    </xf>
    <xf numFmtId="0" fontId="17" fillId="0" borderId="0" xfId="94" applyFont="1" applyAlignment="1">
      <alignment horizontal="center"/>
    </xf>
    <xf numFmtId="49" fontId="16" fillId="0" borderId="0" xfId="94" applyNumberFormat="1" applyFont="1" applyAlignment="1">
      <alignment horizontal="center"/>
    </xf>
    <xf numFmtId="49" fontId="16" fillId="0" borderId="0" xfId="94" quotePrefix="1" applyNumberFormat="1" applyFont="1" applyAlignment="1">
      <alignment horizontal="center"/>
    </xf>
  </cellXfs>
  <cellStyles count="106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2" xfId="6" builtinId="34" customBuiltin="1"/>
    <cellStyle name="20% - Accent2 2" xfId="7"/>
    <cellStyle name="20% - Accent2 3" xfId="8"/>
    <cellStyle name="20% - Accent2 4" xfId="9"/>
    <cellStyle name="20% - Accent2 5" xfId="10"/>
    <cellStyle name="20% - Accent3" xfId="11" builtinId="38" customBuiltin="1"/>
    <cellStyle name="20% - Accent3 2" xfId="12"/>
    <cellStyle name="20% - Accent3 3" xfId="13"/>
    <cellStyle name="20% - Accent3 4" xfId="14"/>
    <cellStyle name="20% - Accent3 5" xfId="15"/>
    <cellStyle name="20% - Accent4" xfId="16" builtinId="42" customBuiltin="1"/>
    <cellStyle name="20% - Accent4 2" xfId="17"/>
    <cellStyle name="20% - Accent4 3" xfId="18"/>
    <cellStyle name="20% - Accent4 4" xfId="19"/>
    <cellStyle name="20% - Accent4 5" xfId="20"/>
    <cellStyle name="20% - Accent5" xfId="21" builtinId="46" customBuiltin="1"/>
    <cellStyle name="20% - Accent5 2" xfId="22"/>
    <cellStyle name="20% - Accent5 3" xfId="23"/>
    <cellStyle name="20% - Accent5 4" xfId="24"/>
    <cellStyle name="20% - Accent5 5" xfId="25"/>
    <cellStyle name="20% - Accent6" xfId="26" builtinId="50" customBuiltin="1"/>
    <cellStyle name="20% - Accent6 2" xfId="27"/>
    <cellStyle name="20% - Accent6 3" xfId="28"/>
    <cellStyle name="20% - Accent6 4" xfId="29"/>
    <cellStyle name="20% - Accent6 5" xfId="30"/>
    <cellStyle name="40% - Accent1" xfId="31" builtinId="31" customBuiltin="1"/>
    <cellStyle name="40% - Accent1 2" xfId="32"/>
    <cellStyle name="40% - Accent1 3" xfId="33"/>
    <cellStyle name="40% - Accent1 4" xfId="34"/>
    <cellStyle name="40% - Accent1 5" xfId="35"/>
    <cellStyle name="40% - Accent2" xfId="36" builtinId="35" customBuiltin="1"/>
    <cellStyle name="40% - Accent2 2" xfId="37"/>
    <cellStyle name="40% - Accent2 3" xfId="38"/>
    <cellStyle name="40% - Accent2 4" xfId="39"/>
    <cellStyle name="40% - Accent2 5" xfId="40"/>
    <cellStyle name="40% - Accent3" xfId="41" builtinId="39" customBuiltin="1"/>
    <cellStyle name="40% - Accent3 2" xfId="42"/>
    <cellStyle name="40% - Accent3 3" xfId="43"/>
    <cellStyle name="40% - Accent3 4" xfId="44"/>
    <cellStyle name="40% - Accent3 5" xfId="45"/>
    <cellStyle name="40% - Accent4" xfId="46" builtinId="43" customBuiltin="1"/>
    <cellStyle name="40% - Accent4 2" xfId="47"/>
    <cellStyle name="40% - Accent4 3" xfId="48"/>
    <cellStyle name="40% - Accent4 4" xfId="49"/>
    <cellStyle name="40% - Accent4 5" xfId="50"/>
    <cellStyle name="40% - Accent5" xfId="51" builtinId="47" customBuiltin="1"/>
    <cellStyle name="40% - Accent5 2" xfId="52"/>
    <cellStyle name="40% - Accent5 3" xfId="53"/>
    <cellStyle name="40% - Accent5 4" xfId="54"/>
    <cellStyle name="40% - Accent5 5" xfId="55"/>
    <cellStyle name="40% - Accent6" xfId="56" builtinId="51" customBuiltin="1"/>
    <cellStyle name="40% - Accent6 2" xfId="57"/>
    <cellStyle name="40% - Accent6 3" xfId="58"/>
    <cellStyle name="40% - Accent6 4" xfId="59"/>
    <cellStyle name="40% - Accent6 5" xfId="60"/>
    <cellStyle name="60% - Accent1" xfId="61" builtinId="32" customBuiltin="1"/>
    <cellStyle name="60% - Accent2" xfId="62" builtinId="36" customBuiltin="1"/>
    <cellStyle name="60% - Accent3" xfId="63" builtinId="40" customBuiltin="1"/>
    <cellStyle name="60% - Accent4" xfId="64" builtinId="44" customBuiltin="1"/>
    <cellStyle name="60% - Accent5" xfId="65" builtinId="48" customBuiltin="1"/>
    <cellStyle name="60% - Accent6" xfId="66" builtinId="52" customBuiltin="1"/>
    <cellStyle name="Accent1" xfId="67" builtinId="29" customBuiltin="1"/>
    <cellStyle name="Accent2" xfId="68" builtinId="33" customBuiltin="1"/>
    <cellStyle name="Accent3" xfId="69" builtinId="37" customBuiltin="1"/>
    <cellStyle name="Accent4" xfId="70" builtinId="41" customBuiltin="1"/>
    <cellStyle name="Accent5" xfId="71" builtinId="45" customBuiltin="1"/>
    <cellStyle name="Accent6" xfId="72" builtinId="49" customBuiltin="1"/>
    <cellStyle name="Bad" xfId="73" builtinId="27" customBuiltin="1"/>
    <cellStyle name="Calculation" xfId="74" builtinId="22" customBuiltin="1"/>
    <cellStyle name="Check Cell" xfId="75" builtinId="23" customBuiltin="1"/>
    <cellStyle name="Explanatory Text" xfId="76" builtinId="53" customBuiltin="1"/>
    <cellStyle name="Good" xfId="77" builtinId="26" customBuiltin="1"/>
    <cellStyle name="Heading 1" xfId="78" builtinId="16" customBuiltin="1"/>
    <cellStyle name="Heading 2" xfId="79" builtinId="17" customBuiltin="1"/>
    <cellStyle name="Heading 3" xfId="80" builtinId="18" customBuiltin="1"/>
    <cellStyle name="Heading 4" xfId="81" builtinId="19" customBuiltin="1"/>
    <cellStyle name="Input" xfId="82" builtinId="20" customBuiltin="1"/>
    <cellStyle name="Linked Cell" xfId="83" builtinId="24" customBuiltin="1"/>
    <cellStyle name="Neutral" xfId="84" builtinId="28" customBuiltin="1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rmal_F94RR3" xfId="92"/>
    <cellStyle name="Normal_F94RR6" xfId="93"/>
    <cellStyle name="Normal_Sheet1" xfId="94"/>
    <cellStyle name="Note 2" xfId="95"/>
    <cellStyle name="Note 3" xfId="96"/>
    <cellStyle name="Note 4" xfId="97"/>
    <cellStyle name="Note 5" xfId="98"/>
    <cellStyle name="Note 6" xfId="99"/>
    <cellStyle name="Note 7" xfId="100"/>
    <cellStyle name="Note 8" xfId="101"/>
    <cellStyle name="Output" xfId="102" builtinId="21" customBuiltin="1"/>
    <cellStyle name="Title" xfId="103" builtinId="15" customBuiltin="1"/>
    <cellStyle name="Total" xfId="104" builtinId="25" customBuiltin="1"/>
    <cellStyle name="Warning Text" xfId="10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95250</xdr:rowOff>
    </xdr:from>
    <xdr:to>
      <xdr:col>7</xdr:col>
      <xdr:colOff>419100</xdr:colOff>
      <xdr:row>12</xdr:row>
      <xdr:rowOff>76200</xdr:rowOff>
    </xdr:to>
    <xdr:pic>
      <xdr:nvPicPr>
        <xdr:cNvPr id="1025" name="Picture 1" descr="AHbl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419100"/>
          <a:ext cx="49720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/>
  </sheetViews>
  <sheetFormatPr defaultRowHeight="12.75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2" spans="1:9">
      <c r="A2" s="27"/>
      <c r="B2" s="27"/>
      <c r="C2" s="27"/>
      <c r="D2" s="27"/>
      <c r="E2" s="27"/>
      <c r="F2" s="27"/>
      <c r="G2" s="27"/>
      <c r="H2" s="27"/>
      <c r="I2" s="27"/>
    </row>
    <row r="3" spans="1:9">
      <c r="A3" s="27"/>
      <c r="B3" s="27"/>
      <c r="C3" s="27"/>
      <c r="D3" s="27"/>
      <c r="E3" s="27"/>
      <c r="F3" s="27"/>
      <c r="G3" s="27"/>
      <c r="H3" s="27"/>
      <c r="I3" s="27"/>
    </row>
    <row r="4" spans="1:9">
      <c r="A4" s="27"/>
      <c r="B4" s="27"/>
      <c r="C4" s="27"/>
      <c r="D4" s="27"/>
      <c r="E4" s="27"/>
      <c r="F4" s="27"/>
      <c r="G4" s="27"/>
      <c r="H4" s="27"/>
      <c r="I4" s="27"/>
    </row>
    <row r="5" spans="1:9">
      <c r="A5" s="27"/>
      <c r="B5" s="27"/>
      <c r="C5" s="27"/>
      <c r="D5" s="27"/>
      <c r="E5" s="27"/>
      <c r="F5" s="27"/>
      <c r="G5" s="27"/>
      <c r="H5" s="27"/>
      <c r="I5" s="27"/>
    </row>
    <row r="6" spans="1:9">
      <c r="A6" s="27"/>
      <c r="B6" s="27"/>
      <c r="C6" s="27"/>
      <c r="D6" s="27"/>
      <c r="E6" s="27"/>
      <c r="F6" s="27"/>
      <c r="G6" s="27"/>
      <c r="H6" s="27"/>
      <c r="I6" s="27"/>
    </row>
    <row r="7" spans="1:9">
      <c r="A7" s="27"/>
      <c r="B7" s="27"/>
      <c r="C7" s="27"/>
      <c r="D7" s="27"/>
      <c r="E7" s="27"/>
      <c r="F7" s="27"/>
      <c r="G7" s="27"/>
      <c r="H7" s="27"/>
      <c r="I7" s="27"/>
    </row>
    <row r="8" spans="1:9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27"/>
      <c r="F9" s="27"/>
      <c r="G9" s="27"/>
      <c r="H9" s="27"/>
      <c r="I9" s="27"/>
    </row>
    <row r="10" spans="1:9">
      <c r="A10" s="27"/>
      <c r="B10" s="27"/>
      <c r="C10" s="27"/>
      <c r="D10" s="27"/>
      <c r="E10" s="27"/>
      <c r="F10" s="27"/>
      <c r="G10" s="27"/>
      <c r="H10" s="27"/>
      <c r="I10" s="27"/>
    </row>
    <row r="11" spans="1:9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27"/>
      <c r="F12" s="27"/>
      <c r="G12" s="27"/>
      <c r="H12" s="27"/>
      <c r="I12" s="27"/>
    </row>
    <row r="13" spans="1:9">
      <c r="A13" s="27"/>
      <c r="B13" s="27"/>
      <c r="C13" s="27"/>
      <c r="D13" s="27"/>
      <c r="E13" s="27"/>
      <c r="F13" s="27"/>
      <c r="G13" s="27"/>
      <c r="H13" s="27"/>
      <c r="I13" s="27"/>
    </row>
    <row r="14" spans="1:9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33">
      <c r="A15" s="78"/>
      <c r="B15" s="78"/>
      <c r="C15" s="78"/>
      <c r="D15" s="78"/>
      <c r="E15" s="78"/>
      <c r="F15" s="78"/>
      <c r="G15" s="78"/>
      <c r="H15" s="78"/>
      <c r="I15" s="27"/>
    </row>
    <row r="16" spans="1:9" ht="33">
      <c r="A16" s="77" t="s">
        <v>0</v>
      </c>
      <c r="B16" s="77"/>
      <c r="C16" s="77"/>
      <c r="D16" s="77"/>
      <c r="E16" s="77"/>
      <c r="F16" s="77"/>
      <c r="G16" s="77"/>
      <c r="H16" s="77"/>
      <c r="I16" s="27"/>
    </row>
    <row r="17" spans="1:9" ht="33">
      <c r="A17" s="77" t="s">
        <v>237</v>
      </c>
      <c r="B17" s="77"/>
      <c r="C17" s="77"/>
      <c r="D17" s="77"/>
      <c r="E17" s="77"/>
      <c r="F17" s="77"/>
      <c r="G17" s="77"/>
      <c r="H17" s="77"/>
      <c r="I17" s="27"/>
    </row>
    <row r="18" spans="1:9" ht="18.75" customHeight="1">
      <c r="I18" s="27"/>
    </row>
    <row r="19" spans="1:9" ht="20.25">
      <c r="A19" s="79" t="s">
        <v>238</v>
      </c>
      <c r="B19" s="80"/>
      <c r="C19" s="80"/>
      <c r="D19" s="80"/>
      <c r="E19" s="80"/>
      <c r="F19" s="80"/>
      <c r="G19" s="80"/>
      <c r="H19" s="80"/>
      <c r="I19" s="27"/>
    </row>
    <row r="20" spans="1:9" ht="18.75">
      <c r="A20" s="28"/>
      <c r="B20" s="28"/>
      <c r="C20" s="28"/>
      <c r="D20" s="28"/>
      <c r="E20" s="28"/>
      <c r="F20" s="28"/>
      <c r="G20" s="27"/>
      <c r="H20" s="27"/>
      <c r="I20" s="27"/>
    </row>
    <row r="21" spans="1:9" ht="18.75">
      <c r="A21" s="28"/>
      <c r="B21" s="28"/>
      <c r="C21" s="28"/>
      <c r="D21" s="28"/>
      <c r="E21" s="28"/>
      <c r="F21" s="28"/>
      <c r="G21" s="27"/>
      <c r="H21" s="27"/>
      <c r="I21" s="27"/>
    </row>
    <row r="22" spans="1:9" ht="18.75">
      <c r="A22" s="28"/>
      <c r="B22" s="28"/>
      <c r="C22" s="28"/>
      <c r="D22" s="28"/>
      <c r="E22" s="28"/>
      <c r="F22" s="28"/>
      <c r="G22" s="27"/>
      <c r="H22" s="27"/>
      <c r="I22" s="27"/>
    </row>
    <row r="23" spans="1:9" ht="18.75">
      <c r="A23" s="28"/>
      <c r="B23" s="28"/>
      <c r="C23" s="28"/>
      <c r="D23" s="28"/>
      <c r="E23" s="28"/>
      <c r="F23" s="28"/>
      <c r="G23" s="27"/>
      <c r="H23" s="27"/>
      <c r="I23" s="27"/>
    </row>
    <row r="24" spans="1:9" ht="18.75">
      <c r="A24" s="28"/>
      <c r="B24" s="28"/>
      <c r="C24" s="28"/>
      <c r="D24" s="28"/>
      <c r="E24" s="28"/>
      <c r="F24" s="28"/>
      <c r="G24" s="27"/>
      <c r="H24" s="27"/>
      <c r="I24" s="27"/>
    </row>
    <row r="25" spans="1:9" ht="18.75">
      <c r="A25" s="28"/>
      <c r="B25" s="28"/>
      <c r="C25" s="28"/>
      <c r="D25" s="28"/>
      <c r="E25" s="28"/>
      <c r="F25" s="28"/>
      <c r="G25" s="27"/>
      <c r="H25" s="27"/>
      <c r="I25" s="27"/>
    </row>
    <row r="26" spans="1:9" ht="18.75">
      <c r="A26" s="28"/>
      <c r="B26" s="28"/>
      <c r="C26" s="28"/>
      <c r="D26" s="28"/>
      <c r="E26" s="28"/>
      <c r="F26" s="28"/>
      <c r="G26" s="27"/>
      <c r="H26" s="27"/>
      <c r="I26" s="27"/>
    </row>
    <row r="27" spans="1:9" ht="18.75">
      <c r="A27" s="28"/>
      <c r="B27" s="28"/>
      <c r="C27" s="28"/>
      <c r="D27" s="28"/>
      <c r="E27" s="28"/>
      <c r="F27" s="28"/>
      <c r="G27" s="27"/>
      <c r="H27" s="27"/>
      <c r="I27" s="27"/>
    </row>
    <row r="28" spans="1:9" ht="18.75">
      <c r="A28" s="28"/>
      <c r="B28" s="28"/>
      <c r="C28" s="28"/>
      <c r="D28" s="28"/>
      <c r="E28" s="28"/>
      <c r="F28" s="28"/>
      <c r="G28" s="27"/>
      <c r="H28" s="27"/>
      <c r="I28" s="27"/>
    </row>
    <row r="29" spans="1:9" ht="18.75">
      <c r="A29" s="28"/>
      <c r="B29" s="28"/>
      <c r="C29" s="28"/>
      <c r="D29" s="28"/>
      <c r="E29" s="28"/>
      <c r="F29" s="28"/>
      <c r="G29" s="27"/>
      <c r="H29" s="27"/>
      <c r="I29" s="27"/>
    </row>
    <row r="30" spans="1:9" ht="18.75">
      <c r="A30" s="28"/>
      <c r="B30" s="28"/>
      <c r="C30" s="28"/>
      <c r="D30" s="28"/>
      <c r="E30" s="28"/>
      <c r="F30" s="28"/>
      <c r="G30" s="27"/>
      <c r="H30" s="27"/>
      <c r="I30" s="27"/>
    </row>
    <row r="31" spans="1:9" ht="18.75">
      <c r="A31" s="28"/>
      <c r="B31" s="28"/>
      <c r="C31" s="28" t="s">
        <v>1</v>
      </c>
      <c r="D31" s="28" t="s">
        <v>2</v>
      </c>
      <c r="E31" s="28"/>
      <c r="F31" s="28"/>
      <c r="G31" s="27"/>
      <c r="H31" s="27"/>
      <c r="I31" s="27"/>
    </row>
    <row r="32" spans="1:9" ht="18.75">
      <c r="A32" s="28"/>
      <c r="B32" s="28"/>
      <c r="C32" s="28" t="s">
        <v>3</v>
      </c>
      <c r="D32" s="28" t="s">
        <v>236</v>
      </c>
      <c r="E32" s="28"/>
      <c r="F32" s="28"/>
      <c r="G32" s="27"/>
      <c r="H32" s="27"/>
      <c r="I32" s="27"/>
    </row>
    <row r="33" spans="1:9" ht="18.75">
      <c r="A33" s="28"/>
      <c r="B33" s="28"/>
      <c r="C33" s="28"/>
      <c r="D33" s="28" t="s">
        <v>234</v>
      </c>
      <c r="E33" s="28"/>
      <c r="F33" s="28"/>
      <c r="G33" s="27"/>
      <c r="H33" s="27"/>
      <c r="I33" s="27"/>
    </row>
    <row r="34" spans="1:9" ht="18.75">
      <c r="A34" s="28"/>
      <c r="B34" s="28"/>
      <c r="C34" s="28" t="s">
        <v>4</v>
      </c>
      <c r="D34" s="28" t="s">
        <v>142</v>
      </c>
      <c r="E34" s="28"/>
      <c r="F34" s="28"/>
      <c r="G34" s="27"/>
      <c r="H34" s="27"/>
      <c r="I34" s="27"/>
    </row>
    <row r="35" spans="1:9" ht="18.75">
      <c r="A35" s="18"/>
      <c r="B35" s="18"/>
      <c r="C35" s="18"/>
      <c r="D35" s="18"/>
      <c r="E35" s="18"/>
      <c r="F35" s="18"/>
    </row>
    <row r="36" spans="1:9" ht="18.75">
      <c r="A36" s="18"/>
      <c r="B36" s="18"/>
      <c r="C36" s="18"/>
      <c r="E36" s="18"/>
      <c r="F36" s="18"/>
    </row>
    <row r="37" spans="1:9" ht="18.75">
      <c r="A37" s="18"/>
      <c r="B37" s="18"/>
      <c r="C37" s="18"/>
      <c r="D37" s="18"/>
      <c r="E37" s="18"/>
      <c r="F37" s="18"/>
    </row>
  </sheetData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L30"/>
  <sheetViews>
    <sheetView showGridLines="0" view="pageLayout" zoomScaleNormal="100" workbookViewId="0">
      <selection activeCell="D28" sqref="D28"/>
    </sheetView>
  </sheetViews>
  <sheetFormatPr defaultColWidth="9.6640625" defaultRowHeight="15.75"/>
  <cols>
    <col min="1" max="1" width="25.88671875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5"/>
      <c r="B2" s="22"/>
      <c r="C2" s="23" t="s">
        <v>5</v>
      </c>
      <c r="D2" s="22"/>
      <c r="E2" s="5"/>
      <c r="F2" s="22"/>
      <c r="G2" s="23" t="s">
        <v>6</v>
      </c>
      <c r="H2" s="22"/>
      <c r="I2" s="5"/>
      <c r="J2" s="22"/>
      <c r="K2" s="23" t="s">
        <v>7</v>
      </c>
      <c r="L2" s="22"/>
    </row>
    <row r="3" spans="1:12">
      <c r="A3" s="19"/>
      <c r="B3" s="71" t="s">
        <v>8</v>
      </c>
      <c r="C3" s="71" t="s">
        <v>9</v>
      </c>
      <c r="D3" s="16"/>
      <c r="E3" s="16"/>
      <c r="F3" s="71" t="s">
        <v>8</v>
      </c>
      <c r="G3" s="71" t="s">
        <v>9</v>
      </c>
      <c r="H3" s="16"/>
      <c r="I3" s="16"/>
      <c r="J3" s="71" t="s">
        <v>8</v>
      </c>
      <c r="K3" s="71" t="s">
        <v>9</v>
      </c>
      <c r="L3" s="71" t="s">
        <v>10</v>
      </c>
    </row>
    <row r="4" spans="1:12">
      <c r="A4" s="5" t="s">
        <v>81</v>
      </c>
      <c r="B4" s="73" t="s">
        <v>11</v>
      </c>
      <c r="C4" s="73" t="s">
        <v>11</v>
      </c>
      <c r="D4" s="6" t="s">
        <v>7</v>
      </c>
      <c r="E4" s="16"/>
      <c r="F4" s="73" t="s">
        <v>11</v>
      </c>
      <c r="G4" s="73" t="s">
        <v>11</v>
      </c>
      <c r="H4" s="6" t="s">
        <v>7</v>
      </c>
      <c r="I4" s="16"/>
      <c r="J4" s="73" t="s">
        <v>11</v>
      </c>
      <c r="K4" s="73" t="s">
        <v>11</v>
      </c>
      <c r="L4" s="73" t="s">
        <v>7</v>
      </c>
    </row>
    <row r="5" spans="1:12">
      <c r="A5" s="6" t="s">
        <v>28</v>
      </c>
      <c r="B5" s="5"/>
      <c r="C5" s="5"/>
      <c r="D5" s="5"/>
      <c r="E5" s="5"/>
      <c r="F5" s="5"/>
      <c r="G5" s="5"/>
      <c r="H5" s="5"/>
      <c r="I5" s="5"/>
      <c r="J5" s="72"/>
      <c r="K5" s="72"/>
      <c r="L5" s="5"/>
    </row>
    <row r="6" spans="1:12">
      <c r="A6" s="7" t="s">
        <v>12</v>
      </c>
      <c r="B6" s="14">
        <v>0</v>
      </c>
      <c r="C6" s="14">
        <v>0</v>
      </c>
      <c r="D6" s="14">
        <f>B6+C6</f>
        <v>0</v>
      </c>
      <c r="E6" s="14"/>
      <c r="F6" s="5">
        <v>0</v>
      </c>
      <c r="G6" s="5">
        <v>0</v>
      </c>
      <c r="H6" s="14">
        <f>F6+G6</f>
        <v>0</v>
      </c>
      <c r="I6" s="5"/>
      <c r="J6" s="14">
        <f>B6+F6</f>
        <v>0</v>
      </c>
      <c r="K6" s="14">
        <f>C6+G6</f>
        <v>0</v>
      </c>
      <c r="L6" s="14">
        <f>J6+K6</f>
        <v>0</v>
      </c>
    </row>
    <row r="7" spans="1:12">
      <c r="A7" s="7" t="s">
        <v>13</v>
      </c>
      <c r="B7" s="24">
        <v>1</v>
      </c>
      <c r="C7" s="24">
        <v>414</v>
      </c>
      <c r="D7" s="24">
        <f>B7+C7</f>
        <v>415</v>
      </c>
      <c r="E7" s="24"/>
      <c r="F7" s="12">
        <v>0</v>
      </c>
      <c r="G7" s="12">
        <v>561</v>
      </c>
      <c r="H7" s="24">
        <f>F7+G7</f>
        <v>561</v>
      </c>
      <c r="I7" s="5"/>
      <c r="J7" s="24">
        <f>B7+F7</f>
        <v>1</v>
      </c>
      <c r="K7" s="24">
        <f>C7+G7</f>
        <v>975</v>
      </c>
      <c r="L7" s="24">
        <f>J7+K7</f>
        <v>976</v>
      </c>
    </row>
    <row r="8" spans="1:12">
      <c r="A8" s="7" t="s">
        <v>14</v>
      </c>
      <c r="B8" s="14">
        <f>B6+B7</f>
        <v>1</v>
      </c>
      <c r="C8" s="14">
        <f>C6+C7</f>
        <v>414</v>
      </c>
      <c r="D8" s="14">
        <f>D6+D7</f>
        <v>415</v>
      </c>
      <c r="E8" s="14"/>
      <c r="F8" s="14">
        <f>F6+F7</f>
        <v>0</v>
      </c>
      <c r="G8" s="14">
        <f>G6+G7</f>
        <v>561</v>
      </c>
      <c r="H8" s="14">
        <f>H6+H7</f>
        <v>561</v>
      </c>
      <c r="I8" s="7" t="s">
        <v>15</v>
      </c>
      <c r="J8" s="14">
        <f>J6+J7</f>
        <v>1</v>
      </c>
      <c r="K8" s="14">
        <f>K6+K7</f>
        <v>975</v>
      </c>
      <c r="L8" s="14">
        <f>SUM(L6:L7)</f>
        <v>976</v>
      </c>
    </row>
    <row r="9" spans="1:12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7" t="s">
        <v>16</v>
      </c>
      <c r="B10" s="5">
        <v>0</v>
      </c>
      <c r="C10" s="5">
        <v>425</v>
      </c>
      <c r="D10" s="14">
        <f>B10+C10</f>
        <v>425</v>
      </c>
      <c r="E10" s="14"/>
      <c r="F10" s="5">
        <v>1</v>
      </c>
      <c r="G10" s="5">
        <v>594</v>
      </c>
      <c r="H10" s="14">
        <f>F10+G10</f>
        <v>595</v>
      </c>
      <c r="I10" s="5"/>
      <c r="J10" s="14">
        <f t="shared" ref="J10:K13" si="0">B10+F10</f>
        <v>1</v>
      </c>
      <c r="K10" s="14">
        <f t="shared" si="0"/>
        <v>1019</v>
      </c>
      <c r="L10" s="14">
        <f>J10+K10</f>
        <v>1020</v>
      </c>
    </row>
    <row r="11" spans="1:12">
      <c r="A11" s="7" t="s">
        <v>17</v>
      </c>
      <c r="B11" s="5">
        <v>2</v>
      </c>
      <c r="C11" s="5">
        <v>456</v>
      </c>
      <c r="D11" s="14">
        <f>B11+C11</f>
        <v>458</v>
      </c>
      <c r="E11" s="14"/>
      <c r="F11" s="5">
        <v>1</v>
      </c>
      <c r="G11" s="5">
        <v>665</v>
      </c>
      <c r="H11" s="14">
        <f>F11+G11</f>
        <v>666</v>
      </c>
      <c r="I11" s="5"/>
      <c r="J11" s="14">
        <f t="shared" si="0"/>
        <v>3</v>
      </c>
      <c r="K11" s="14">
        <f t="shared" si="0"/>
        <v>1121</v>
      </c>
      <c r="L11" s="14">
        <f>J11+K11</f>
        <v>1124</v>
      </c>
    </row>
    <row r="12" spans="1:12">
      <c r="A12" s="7" t="s">
        <v>18</v>
      </c>
      <c r="B12" s="5">
        <v>77</v>
      </c>
      <c r="C12" s="5">
        <v>576</v>
      </c>
      <c r="D12" s="14">
        <f>B12+C12</f>
        <v>653</v>
      </c>
      <c r="E12" s="14"/>
      <c r="F12" s="5">
        <v>95</v>
      </c>
      <c r="G12" s="5">
        <v>884</v>
      </c>
      <c r="H12" s="14">
        <f>F12+G12</f>
        <v>979</v>
      </c>
      <c r="I12" s="5"/>
      <c r="J12" s="14">
        <f t="shared" si="0"/>
        <v>172</v>
      </c>
      <c r="K12" s="14">
        <f t="shared" si="0"/>
        <v>1460</v>
      </c>
      <c r="L12" s="14">
        <f>J12+K12</f>
        <v>1632</v>
      </c>
    </row>
    <row r="13" spans="1:12">
      <c r="A13" s="7" t="s">
        <v>19</v>
      </c>
      <c r="B13" s="12">
        <v>18</v>
      </c>
      <c r="C13" s="12">
        <v>3</v>
      </c>
      <c r="D13" s="24">
        <f>B13+C13</f>
        <v>21</v>
      </c>
      <c r="E13" s="24"/>
      <c r="F13" s="12">
        <v>32</v>
      </c>
      <c r="G13" s="12">
        <v>6</v>
      </c>
      <c r="H13" s="24">
        <f>F13+G13</f>
        <v>38</v>
      </c>
      <c r="I13" s="5"/>
      <c r="J13" s="24">
        <f t="shared" si="0"/>
        <v>50</v>
      </c>
      <c r="K13" s="24">
        <f t="shared" si="0"/>
        <v>9</v>
      </c>
      <c r="L13" s="24">
        <f>J13+K13</f>
        <v>59</v>
      </c>
    </row>
    <row r="14" spans="1:12">
      <c r="A14" s="8" t="s">
        <v>20</v>
      </c>
      <c r="B14" s="9">
        <f>SUM(B8:B13)</f>
        <v>98</v>
      </c>
      <c r="C14" s="9">
        <f>SUM(C8:C13)</f>
        <v>1874</v>
      </c>
      <c r="D14" s="9">
        <f>SUM(D8:D13)</f>
        <v>1972</v>
      </c>
      <c r="E14" s="9"/>
      <c r="F14" s="9">
        <f>SUM(F8:F13)</f>
        <v>129</v>
      </c>
      <c r="G14" s="9">
        <f>SUM(G8:G13)</f>
        <v>2710</v>
      </c>
      <c r="H14" s="9">
        <f>SUM(H8:H13)</f>
        <v>2839</v>
      </c>
      <c r="I14" s="8" t="s">
        <v>15</v>
      </c>
      <c r="J14" s="9">
        <f>SUM(J8:J13)</f>
        <v>227</v>
      </c>
      <c r="K14" s="9">
        <f>SUM(K8:K13)</f>
        <v>4584</v>
      </c>
      <c r="L14" s="9">
        <f>SUM(L8:L13)</f>
        <v>4811</v>
      </c>
    </row>
    <row r="15" spans="1:12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6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7" t="s">
        <v>159</v>
      </c>
      <c r="B18" s="5">
        <v>0</v>
      </c>
      <c r="C18" s="5">
        <v>30</v>
      </c>
      <c r="D18" s="14">
        <f>C18+B18</f>
        <v>30</v>
      </c>
      <c r="E18" s="19"/>
      <c r="F18" s="5">
        <v>0</v>
      </c>
      <c r="G18" s="5">
        <v>83</v>
      </c>
      <c r="H18" s="14">
        <f>G18+F18</f>
        <v>83</v>
      </c>
      <c r="I18" s="19"/>
      <c r="J18" s="14">
        <f t="shared" ref="J18:K22" si="1">B18+F18</f>
        <v>0</v>
      </c>
      <c r="K18" s="14">
        <f t="shared" si="1"/>
        <v>113</v>
      </c>
      <c r="L18" s="14">
        <f>K18+J18</f>
        <v>113</v>
      </c>
    </row>
    <row r="19" spans="1:12">
      <c r="A19" s="7" t="s">
        <v>172</v>
      </c>
      <c r="B19" s="5">
        <v>0</v>
      </c>
      <c r="C19" s="5">
        <v>174</v>
      </c>
      <c r="D19" s="14">
        <f>C19+B19</f>
        <v>174</v>
      </c>
      <c r="E19" s="5"/>
      <c r="F19" s="5">
        <v>0</v>
      </c>
      <c r="G19" s="5">
        <v>140</v>
      </c>
      <c r="H19" s="14">
        <f>G19+F19</f>
        <v>140</v>
      </c>
      <c r="I19" s="5"/>
      <c r="J19" s="14">
        <f>B19+F19</f>
        <v>0</v>
      </c>
      <c r="K19" s="14">
        <f>C19+G19</f>
        <v>314</v>
      </c>
      <c r="L19" s="14">
        <f>K19+J19</f>
        <v>314</v>
      </c>
    </row>
    <row r="20" spans="1:12">
      <c r="A20" s="7" t="s">
        <v>190</v>
      </c>
      <c r="B20" s="5">
        <v>0</v>
      </c>
      <c r="C20" s="5">
        <v>20</v>
      </c>
      <c r="D20" s="14">
        <f>SUM(B20:C20)</f>
        <v>20</v>
      </c>
      <c r="E20" s="19"/>
      <c r="F20" s="5">
        <v>0</v>
      </c>
      <c r="G20" s="5">
        <v>16</v>
      </c>
      <c r="H20" s="14">
        <f>SUM(F20:G20)</f>
        <v>16</v>
      </c>
      <c r="I20" s="19"/>
      <c r="J20" s="14">
        <f>SUM(B20+F20)</f>
        <v>0</v>
      </c>
      <c r="K20" s="14">
        <f>SUM(C20+G20)</f>
        <v>36</v>
      </c>
      <c r="L20" s="14">
        <f>SUM(J20:K20)</f>
        <v>36</v>
      </c>
    </row>
    <row r="21" spans="1:12">
      <c r="A21" s="7" t="s">
        <v>120</v>
      </c>
      <c r="B21" s="5">
        <v>40</v>
      </c>
      <c r="C21" s="5">
        <v>25</v>
      </c>
      <c r="D21" s="14">
        <f>C21+B21</f>
        <v>65</v>
      </c>
      <c r="E21" s="14"/>
      <c r="F21" s="5">
        <v>29</v>
      </c>
      <c r="G21" s="5">
        <v>13</v>
      </c>
      <c r="H21" s="14">
        <f>G21+F21</f>
        <v>42</v>
      </c>
      <c r="I21" s="5"/>
      <c r="J21" s="14">
        <f t="shared" si="1"/>
        <v>69</v>
      </c>
      <c r="K21" s="14">
        <f t="shared" si="1"/>
        <v>38</v>
      </c>
      <c r="L21" s="14">
        <f>K21+J21</f>
        <v>107</v>
      </c>
    </row>
    <row r="22" spans="1:12">
      <c r="A22" s="7" t="s">
        <v>121</v>
      </c>
      <c r="B22" s="12">
        <v>13</v>
      </c>
      <c r="C22" s="12">
        <v>0</v>
      </c>
      <c r="D22" s="24">
        <f>C22+B22</f>
        <v>13</v>
      </c>
      <c r="E22" s="14"/>
      <c r="F22" s="12">
        <v>61</v>
      </c>
      <c r="G22" s="12">
        <v>0</v>
      </c>
      <c r="H22" s="24">
        <f>G22+F22</f>
        <v>61</v>
      </c>
      <c r="I22" s="5"/>
      <c r="J22" s="24">
        <f t="shared" si="1"/>
        <v>74</v>
      </c>
      <c r="K22" s="24">
        <f t="shared" si="1"/>
        <v>0</v>
      </c>
      <c r="L22" s="24">
        <f>K22+J22</f>
        <v>74</v>
      </c>
    </row>
    <row r="23" spans="1:12">
      <c r="A23" s="8" t="s">
        <v>22</v>
      </c>
      <c r="B23" s="9">
        <f>SUM(B18:B22)</f>
        <v>53</v>
      </c>
      <c r="C23" s="9">
        <f>SUM(C18:C22)</f>
        <v>249</v>
      </c>
      <c r="D23" s="9">
        <f>C23+B23</f>
        <v>302</v>
      </c>
      <c r="E23" s="9"/>
      <c r="F23" s="9">
        <f>SUM(F18:F22)</f>
        <v>90</v>
      </c>
      <c r="G23" s="9">
        <f>SUM(G18:G22)</f>
        <v>252</v>
      </c>
      <c r="H23" s="9">
        <f>G23+F23</f>
        <v>342</v>
      </c>
      <c r="I23" s="8" t="s">
        <v>15</v>
      </c>
      <c r="J23" s="9">
        <f>SUM(J18:J22)</f>
        <v>143</v>
      </c>
      <c r="K23" s="9">
        <f>SUM(K18:K22)</f>
        <v>501</v>
      </c>
      <c r="L23" s="9">
        <f>K23+J23</f>
        <v>644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8" t="s">
        <v>23</v>
      </c>
      <c r="B25" s="10">
        <f>B14+B23</f>
        <v>151</v>
      </c>
      <c r="C25" s="10">
        <f>C14+C23</f>
        <v>2123</v>
      </c>
      <c r="D25" s="10">
        <f>D14+D23</f>
        <v>2274</v>
      </c>
      <c r="E25" s="10"/>
      <c r="F25" s="10">
        <f>F14+F23</f>
        <v>219</v>
      </c>
      <c r="G25" s="10">
        <f>G14+G23</f>
        <v>2962</v>
      </c>
      <c r="H25" s="10">
        <f>H14+H23</f>
        <v>3181</v>
      </c>
      <c r="I25" s="8" t="s">
        <v>15</v>
      </c>
      <c r="J25" s="10">
        <f>J14+J23</f>
        <v>370</v>
      </c>
      <c r="K25" s="10">
        <f>K14+K23</f>
        <v>5085</v>
      </c>
      <c r="L25" s="10">
        <f>L14+L23</f>
        <v>5455</v>
      </c>
    </row>
    <row r="26" spans="1:12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7" t="s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7" t="s">
        <v>25</v>
      </c>
      <c r="B28" s="14">
        <v>9</v>
      </c>
      <c r="C28" s="14">
        <v>1097</v>
      </c>
      <c r="D28" s="14">
        <f>B28+C28</f>
        <v>1106</v>
      </c>
      <c r="E28" s="14"/>
      <c r="F28" s="5">
        <v>13</v>
      </c>
      <c r="G28" s="5">
        <v>1661</v>
      </c>
      <c r="H28" s="14">
        <f>F28+G28</f>
        <v>1674</v>
      </c>
      <c r="I28" s="5"/>
      <c r="J28" s="14">
        <f>B28+F28</f>
        <v>22</v>
      </c>
      <c r="K28" s="14">
        <f>C28+G28</f>
        <v>2758</v>
      </c>
      <c r="L28" s="14">
        <f>J28+K28</f>
        <v>2780</v>
      </c>
    </row>
    <row r="29" spans="1:12">
      <c r="A29" s="7" t="s">
        <v>26</v>
      </c>
      <c r="B29" s="24">
        <f>SUM(B25-B28)</f>
        <v>142</v>
      </c>
      <c r="C29" s="24">
        <f>SUM(C25-C28)</f>
        <v>1026</v>
      </c>
      <c r="D29" s="24">
        <f>SUM(D25-D28)</f>
        <v>1168</v>
      </c>
      <c r="E29" s="24"/>
      <c r="F29" s="24">
        <f>SUM(F25-F28)</f>
        <v>206</v>
      </c>
      <c r="G29" s="24">
        <f>SUM(G25-G28)</f>
        <v>1301</v>
      </c>
      <c r="H29" s="24">
        <f>F29+G29</f>
        <v>1507</v>
      </c>
      <c r="I29" s="5"/>
      <c r="J29" s="24">
        <f>SUM(J25-J28)</f>
        <v>348</v>
      </c>
      <c r="K29" s="24">
        <f>C29+G29</f>
        <v>2327</v>
      </c>
      <c r="L29" s="24">
        <f>L25-L28</f>
        <v>2675</v>
      </c>
    </row>
    <row r="30" spans="1:12">
      <c r="A30" s="8" t="s">
        <v>27</v>
      </c>
      <c r="B30" s="10">
        <f>B28+B29</f>
        <v>151</v>
      </c>
      <c r="C30" s="10">
        <f>C28+C29</f>
        <v>2123</v>
      </c>
      <c r="D30" s="10">
        <f>D28+D29</f>
        <v>2274</v>
      </c>
      <c r="E30" s="10"/>
      <c r="F30" s="10">
        <f>F28+F29</f>
        <v>219</v>
      </c>
      <c r="G30" s="10">
        <f>G28+G29</f>
        <v>2962</v>
      </c>
      <c r="H30" s="10">
        <f>H28+H29</f>
        <v>3181</v>
      </c>
      <c r="I30" s="8" t="s">
        <v>15</v>
      </c>
      <c r="J30" s="10">
        <f>J28+J29</f>
        <v>370</v>
      </c>
      <c r="K30" s="10">
        <f>K28+K29</f>
        <v>5085</v>
      </c>
      <c r="L30" s="10">
        <f>L28+L29</f>
        <v>5455</v>
      </c>
    </row>
  </sheetData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1"/>
  <headerFooter alignWithMargins="0">
    <oddHeader xml:space="preserve">&amp;C&amp;"Times New Roman,Bold"PART I
&amp;UENROLLMENT REPORT OF THE REGISTRAR - SPRING 2010
</oddHeader>
  </headerFooter>
  <ignoredErrors>
    <ignoredError sqref="D20 H20 J20:L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H61"/>
  <sheetViews>
    <sheetView showGridLines="0" view="pageLayout" zoomScaleNormal="100" workbookViewId="0">
      <selection activeCell="D23" sqref="D23"/>
    </sheetView>
  </sheetViews>
  <sheetFormatPr defaultColWidth="9.6640625" defaultRowHeight="15.75"/>
  <cols>
    <col min="1" max="1" width="6.77734375" style="2" customWidth="1"/>
    <col min="2" max="2" width="31.6640625" style="2" customWidth="1"/>
    <col min="3" max="3" width="11.44140625" style="2" customWidth="1"/>
    <col min="4" max="4" width="24.21875" style="2" customWidth="1"/>
    <col min="5" max="5" width="11.6640625" style="2" customWidth="1"/>
    <col min="6" max="6" width="10" style="2" bestFit="1" customWidth="1"/>
    <col min="7" max="16384" width="9.6640625" style="2"/>
  </cols>
  <sheetData>
    <row r="1" spans="1:8" ht="16.7" customHeight="1">
      <c r="A1" s="17"/>
      <c r="B1" s="40" t="s">
        <v>239</v>
      </c>
      <c r="C1" s="41" t="s">
        <v>7</v>
      </c>
      <c r="D1" s="41" t="s">
        <v>191</v>
      </c>
      <c r="E1" s="20"/>
    </row>
    <row r="2" spans="1:8" ht="16.7" customHeight="1">
      <c r="A2" s="17"/>
      <c r="B2" s="29" t="s">
        <v>29</v>
      </c>
      <c r="C2" s="30">
        <v>1127</v>
      </c>
      <c r="D2" s="31">
        <f>SUM(C2/4811)*100</f>
        <v>23.42548326751195</v>
      </c>
      <c r="E2" s="20"/>
    </row>
    <row r="3" spans="1:8" ht="16.7" customHeight="1">
      <c r="A3" s="17"/>
      <c r="B3" s="29" t="s">
        <v>143</v>
      </c>
      <c r="C3" s="30">
        <v>502</v>
      </c>
      <c r="D3" s="31">
        <f t="shared" ref="D3:D23" si="0">SUM(C3/4811)*100</f>
        <v>10.434421118270629</v>
      </c>
    </row>
    <row r="4" spans="1:8" ht="16.7" customHeight="1">
      <c r="A4" s="17"/>
      <c r="B4" s="29" t="s">
        <v>30</v>
      </c>
      <c r="C4" s="30">
        <v>342</v>
      </c>
      <c r="D4" s="31">
        <f t="shared" si="0"/>
        <v>7.1087092080648517</v>
      </c>
      <c r="E4" s="20"/>
    </row>
    <row r="5" spans="1:8" ht="16.7" customHeight="1">
      <c r="A5" s="17"/>
      <c r="B5" s="29" t="s">
        <v>32</v>
      </c>
      <c r="C5" s="30">
        <v>291</v>
      </c>
      <c r="D5" s="31">
        <f t="shared" si="0"/>
        <v>6.0486385366867594</v>
      </c>
      <c r="H5" s="20"/>
    </row>
    <row r="6" spans="1:8" ht="16.7" customHeight="1">
      <c r="A6" s="17"/>
      <c r="B6" s="29" t="s">
        <v>31</v>
      </c>
      <c r="C6" s="30">
        <v>277</v>
      </c>
      <c r="D6" s="31">
        <f t="shared" si="0"/>
        <v>5.7576387445437538</v>
      </c>
      <c r="E6" s="20"/>
    </row>
    <row r="7" spans="1:8" ht="16.7" customHeight="1">
      <c r="A7" s="17"/>
      <c r="B7" s="29" t="s">
        <v>33</v>
      </c>
      <c r="C7" s="30">
        <v>220</v>
      </c>
      <c r="D7" s="31">
        <f t="shared" si="0"/>
        <v>4.5728538765329452</v>
      </c>
      <c r="E7" s="20"/>
    </row>
    <row r="8" spans="1:8" ht="16.7" customHeight="1">
      <c r="A8" s="17"/>
      <c r="B8" s="29" t="s">
        <v>36</v>
      </c>
      <c r="C8" s="30">
        <v>170</v>
      </c>
      <c r="D8" s="31">
        <f t="shared" si="0"/>
        <v>3.5335689045936398</v>
      </c>
      <c r="E8" s="20"/>
    </row>
    <row r="9" spans="1:8" ht="16.7" customHeight="1">
      <c r="A9" s="17"/>
      <c r="B9" s="29" t="s">
        <v>34</v>
      </c>
      <c r="C9" s="30">
        <v>110</v>
      </c>
      <c r="D9" s="31">
        <f t="shared" si="0"/>
        <v>2.2864269382664726</v>
      </c>
      <c r="E9" s="20"/>
    </row>
    <row r="10" spans="1:8" ht="16.7" customHeight="1">
      <c r="A10" s="17"/>
      <c r="B10" s="29" t="s">
        <v>122</v>
      </c>
      <c r="C10" s="30">
        <v>87</v>
      </c>
      <c r="D10" s="31">
        <f t="shared" si="0"/>
        <v>1.808355851174392</v>
      </c>
    </row>
    <row r="11" spans="1:8" ht="16.7" customHeight="1">
      <c r="A11" s="17"/>
      <c r="B11" s="29" t="s">
        <v>35</v>
      </c>
      <c r="C11" s="30">
        <v>77</v>
      </c>
      <c r="D11" s="31">
        <f t="shared" si="0"/>
        <v>1.6004988567865308</v>
      </c>
      <c r="E11" s="20"/>
    </row>
    <row r="12" spans="1:8" ht="16.7" customHeight="1">
      <c r="A12" s="17"/>
      <c r="B12" s="29" t="s">
        <v>192</v>
      </c>
      <c r="C12" s="30">
        <v>18</v>
      </c>
      <c r="D12" s="31">
        <f t="shared" si="0"/>
        <v>0.37414258989815008</v>
      </c>
      <c r="E12" s="20"/>
    </row>
    <row r="13" spans="1:8" ht="16.7" customHeight="1">
      <c r="A13" s="17"/>
      <c r="B13" s="29" t="s">
        <v>193</v>
      </c>
      <c r="C13" s="30">
        <v>9</v>
      </c>
      <c r="D13" s="31">
        <f t="shared" si="0"/>
        <v>0.18707129494907504</v>
      </c>
      <c r="E13" s="20"/>
    </row>
    <row r="14" spans="1:8" ht="16.7" customHeight="1">
      <c r="A14" s="17"/>
      <c r="B14" s="29" t="s">
        <v>194</v>
      </c>
      <c r="C14" s="30">
        <v>9</v>
      </c>
      <c r="D14" s="31">
        <f t="shared" si="0"/>
        <v>0.18707129494907504</v>
      </c>
      <c r="E14" s="20"/>
    </row>
    <row r="15" spans="1:8" ht="16.7" customHeight="1">
      <c r="A15" s="17"/>
      <c r="B15" s="29" t="s">
        <v>195</v>
      </c>
      <c r="C15" s="30">
        <v>8</v>
      </c>
      <c r="D15" s="31">
        <f t="shared" si="0"/>
        <v>0.1662855955102889</v>
      </c>
      <c r="E15" s="20"/>
    </row>
    <row r="16" spans="1:8" ht="16.7" customHeight="1">
      <c r="A16" s="17"/>
      <c r="B16" s="29" t="s">
        <v>196</v>
      </c>
      <c r="C16" s="30">
        <v>8</v>
      </c>
      <c r="D16" s="31">
        <f t="shared" si="0"/>
        <v>0.1662855955102889</v>
      </c>
      <c r="E16" s="20"/>
    </row>
    <row r="17" spans="1:5" ht="16.7" customHeight="1">
      <c r="A17" s="17"/>
      <c r="B17" s="29" t="s">
        <v>197</v>
      </c>
      <c r="C17" s="30">
        <v>5</v>
      </c>
      <c r="D17" s="31">
        <f t="shared" si="0"/>
        <v>0.10392849719393059</v>
      </c>
      <c r="E17" s="20"/>
    </row>
    <row r="18" spans="1:5" ht="16.7" customHeight="1">
      <c r="A18" s="17"/>
      <c r="B18" s="29" t="s">
        <v>198</v>
      </c>
      <c r="C18" s="30">
        <v>4</v>
      </c>
      <c r="D18" s="31">
        <f t="shared" si="0"/>
        <v>8.3142797755144451E-2</v>
      </c>
      <c r="E18" s="20"/>
    </row>
    <row r="19" spans="1:5" ht="16.7" customHeight="1">
      <c r="A19" s="17"/>
      <c r="B19" s="29" t="s">
        <v>199</v>
      </c>
      <c r="C19" s="30">
        <v>4</v>
      </c>
      <c r="D19" s="31">
        <f t="shared" si="0"/>
        <v>8.3142797755144451E-2</v>
      </c>
      <c r="E19" s="20"/>
    </row>
    <row r="20" spans="1:5" ht="16.7" customHeight="1">
      <c r="A20" s="17"/>
      <c r="B20" s="29" t="s">
        <v>200</v>
      </c>
      <c r="C20" s="30">
        <v>1</v>
      </c>
      <c r="D20" s="31">
        <f t="shared" si="0"/>
        <v>2.0785699438786113E-2</v>
      </c>
      <c r="E20" s="20"/>
    </row>
    <row r="21" spans="1:5" ht="16.7" customHeight="1">
      <c r="A21" s="17"/>
      <c r="B21" s="29" t="s">
        <v>37</v>
      </c>
      <c r="C21" s="30">
        <v>177</v>
      </c>
      <c r="D21" s="31">
        <f t="shared" si="0"/>
        <v>3.6790688006651426</v>
      </c>
      <c r="E21" s="20"/>
    </row>
    <row r="22" spans="1:5" ht="16.7" customHeight="1">
      <c r="A22" s="17"/>
      <c r="B22" s="29" t="s">
        <v>201</v>
      </c>
      <c r="C22" s="32">
        <v>1365</v>
      </c>
      <c r="D22" s="33">
        <f t="shared" si="0"/>
        <v>28.372479733943045</v>
      </c>
      <c r="E22" s="20"/>
    </row>
    <row r="23" spans="1:5" ht="16.7" customHeight="1">
      <c r="A23" s="17"/>
      <c r="B23" s="29"/>
      <c r="C23" s="35">
        <f>SUM(C2:C22)</f>
        <v>4811</v>
      </c>
      <c r="D23" s="31">
        <f t="shared" si="0"/>
        <v>100</v>
      </c>
      <c r="E23" s="20"/>
    </row>
    <row r="24" spans="1:5" ht="16.7" customHeight="1">
      <c r="A24" s="17"/>
      <c r="B24" s="29"/>
      <c r="C24" s="35"/>
      <c r="D24" s="31"/>
      <c r="E24" s="20"/>
    </row>
    <row r="25" spans="1:5" ht="16.7" customHeight="1">
      <c r="A25" s="17"/>
      <c r="B25" s="29"/>
      <c r="C25" s="35"/>
      <c r="D25" s="31"/>
      <c r="E25" s="20"/>
    </row>
    <row r="26" spans="1:5" ht="16.7" customHeight="1">
      <c r="A26" s="17"/>
      <c r="B26" s="34" t="s">
        <v>202</v>
      </c>
      <c r="E26" s="20"/>
    </row>
    <row r="27" spans="1:5" ht="5.0999999999999996" customHeight="1">
      <c r="A27" s="17"/>
      <c r="B27" s="34"/>
      <c r="C27" s="36"/>
      <c r="D27" s="31"/>
      <c r="E27" s="20"/>
    </row>
    <row r="28" spans="1:5" ht="5.0999999999999996" customHeight="1">
      <c r="A28" s="17"/>
      <c r="B28" s="34"/>
      <c r="C28" s="36"/>
      <c r="D28" s="31"/>
      <c r="E28" s="20"/>
    </row>
    <row r="29" spans="1:5" ht="16.7" customHeight="1">
      <c r="A29" s="20"/>
    </row>
    <row r="30" spans="1:5" ht="16.7" customHeight="1">
      <c r="A30" s="21"/>
      <c r="B30" s="5"/>
    </row>
    <row r="31" spans="1:5" ht="16.7" customHeight="1">
      <c r="A31" s="21"/>
      <c r="B31" s="5"/>
    </row>
    <row r="32" spans="1:5" ht="16.7" customHeight="1">
      <c r="A32" s="21"/>
      <c r="B32" s="5"/>
    </row>
    <row r="33" spans="1:2" ht="16.7" customHeight="1">
      <c r="A33" s="21"/>
      <c r="B33" s="5"/>
    </row>
    <row r="34" spans="1:2" ht="16.7" customHeight="1">
      <c r="A34" s="21"/>
      <c r="B34" s="5"/>
    </row>
    <row r="35" spans="1:2" ht="16.7" customHeight="1">
      <c r="A35" s="21"/>
      <c r="B35" s="5"/>
    </row>
    <row r="36" spans="1:2" ht="16.7" customHeight="1">
      <c r="A36" s="21"/>
      <c r="B36" s="5"/>
    </row>
    <row r="37" spans="1:2" ht="16.7" customHeight="1">
      <c r="A37" s="21"/>
      <c r="B37" s="5"/>
    </row>
    <row r="38" spans="1:2" ht="16.7" customHeight="1">
      <c r="A38" s="21"/>
      <c r="B38" s="5"/>
    </row>
    <row r="39" spans="1:2" ht="16.7" customHeight="1">
      <c r="A39" s="21"/>
      <c r="B39" s="5"/>
    </row>
    <row r="40" spans="1:2" ht="16.7" customHeight="1">
      <c r="A40" s="21"/>
      <c r="B40" s="5"/>
    </row>
    <row r="41" spans="1:2" ht="16.7" customHeight="1">
      <c r="A41" s="21"/>
      <c r="B41" s="5"/>
    </row>
    <row r="42" spans="1:2" ht="16.7" customHeight="1">
      <c r="A42" s="21"/>
      <c r="B42" s="5"/>
    </row>
    <row r="43" spans="1:2" ht="16.7" customHeight="1">
      <c r="A43" s="21"/>
      <c r="B43" s="5"/>
    </row>
    <row r="44" spans="1:2" ht="16.7" customHeight="1">
      <c r="A44" s="21"/>
      <c r="B44" s="5"/>
    </row>
    <row r="45" spans="1:2" ht="16.7" customHeight="1">
      <c r="A45" s="21"/>
      <c r="B45" s="5"/>
    </row>
    <row r="46" spans="1:2" ht="16.7" customHeight="1">
      <c r="A46" s="21"/>
      <c r="B46" s="5"/>
    </row>
    <row r="47" spans="1:2" ht="16.7" customHeight="1">
      <c r="A47" s="21"/>
      <c r="B47" s="5"/>
    </row>
    <row r="48" spans="1:2" ht="16.7" customHeight="1">
      <c r="A48" s="21"/>
      <c r="B48" s="5"/>
    </row>
    <row r="49" spans="1:5" ht="16.7" customHeight="1">
      <c r="B49" s="5"/>
    </row>
    <row r="50" spans="1:5" ht="16.7" customHeight="1">
      <c r="A50" s="21"/>
      <c r="B50" s="5"/>
    </row>
    <row r="51" spans="1:5" ht="16.7" customHeight="1">
      <c r="A51" s="21"/>
      <c r="B51" s="5"/>
    </row>
    <row r="52" spans="1:5" ht="16.7" customHeight="1">
      <c r="A52" s="21"/>
      <c r="B52" s="5"/>
    </row>
    <row r="53" spans="1:5" ht="16.7" customHeight="1">
      <c r="A53" s="21"/>
      <c r="B53" s="5"/>
    </row>
    <row r="54" spans="1:5" ht="16.7" customHeight="1">
      <c r="A54" s="21"/>
      <c r="B54" s="5"/>
    </row>
    <row r="55" spans="1:5" ht="16.7" customHeight="1">
      <c r="A55" s="21"/>
      <c r="B55" s="5"/>
    </row>
    <row r="56" spans="1:5" ht="16.7" customHeight="1">
      <c r="A56" s="21"/>
      <c r="B56" s="25"/>
    </row>
    <row r="57" spans="1:5" ht="16.7" customHeight="1">
      <c r="A57" s="21"/>
      <c r="B57" s="25"/>
    </row>
    <row r="58" spans="1:5" ht="16.7" customHeight="1">
      <c r="A58" s="20"/>
    </row>
    <row r="59" spans="1:5" ht="16.7" customHeight="1">
      <c r="B59" s="20"/>
      <c r="C59" s="20"/>
      <c r="D59" s="20"/>
      <c r="E59" s="20"/>
    </row>
    <row r="60" spans="1:5" ht="16.7" customHeight="1">
      <c r="B60" s="20"/>
      <c r="C60" s="20"/>
      <c r="D60" s="20"/>
    </row>
    <row r="61" spans="1:5" ht="16.7" customHeight="1"/>
  </sheetData>
  <phoneticPr fontId="0" type="noConversion"/>
  <printOptions gridLinesSet="0"/>
  <pageMargins left="0.5" right="0.5" top="1.5104166670000001" bottom="0.51" header="0.7" footer="0.22"/>
  <pageSetup orientation="portrait" horizontalDpi="1200" verticalDpi="1200" r:id="rId1"/>
  <headerFooter scaleWithDoc="0" alignWithMargins="0">
    <oddHeader>&amp;C&amp;"Times New Roman,Bold"PART II
&amp;UBREAKDOWN BY RELIGION, STATE, COUNTY, 
FOREIGN COUNTRIES AND MAJORS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>
      <selection activeCell="E15" sqref="E15"/>
    </sheetView>
  </sheetViews>
  <sheetFormatPr defaultRowHeight="15.75"/>
  <cols>
    <col min="1" max="1" width="24.88671875" style="48" bestFit="1" customWidth="1"/>
    <col min="2" max="2" width="7.6640625" style="48" customWidth="1"/>
    <col min="3" max="3" width="24.6640625" style="48" customWidth="1"/>
  </cols>
  <sheetData>
    <row r="1" spans="1:3">
      <c r="A1" s="59" t="s">
        <v>38</v>
      </c>
      <c r="B1" s="60" t="s">
        <v>7</v>
      </c>
      <c r="C1" s="60" t="s">
        <v>152</v>
      </c>
    </row>
    <row r="2" spans="1:3">
      <c r="A2" s="42" t="s">
        <v>39</v>
      </c>
      <c r="B2" s="26">
        <v>1894</v>
      </c>
      <c r="C2" s="43">
        <f>SUM(B2/5455)*100</f>
        <v>34.720439963336389</v>
      </c>
    </row>
    <row r="3" spans="1:3">
      <c r="A3" s="42" t="s">
        <v>41</v>
      </c>
      <c r="B3" s="26">
        <v>436</v>
      </c>
      <c r="C3" s="43">
        <f t="shared" ref="C3:C35" si="0">SUM(B3/5455)*100</f>
        <v>7.9926672777268557</v>
      </c>
    </row>
    <row r="4" spans="1:3">
      <c r="A4" s="42" t="s">
        <v>40</v>
      </c>
      <c r="B4" s="26">
        <v>398</v>
      </c>
      <c r="C4" s="43">
        <f t="shared" si="0"/>
        <v>7.2960586617781846</v>
      </c>
    </row>
    <row r="5" spans="1:3">
      <c r="A5" s="42" t="s">
        <v>47</v>
      </c>
      <c r="B5" s="26">
        <v>362</v>
      </c>
      <c r="C5" s="43">
        <f t="shared" si="0"/>
        <v>6.6361136571952333</v>
      </c>
    </row>
    <row r="6" spans="1:3">
      <c r="A6" s="42" t="s">
        <v>42</v>
      </c>
      <c r="B6" s="26">
        <v>360</v>
      </c>
      <c r="C6" s="43">
        <f t="shared" si="0"/>
        <v>6.5994500458295136</v>
      </c>
    </row>
    <row r="7" spans="1:3">
      <c r="A7" s="42" t="s">
        <v>43</v>
      </c>
      <c r="B7" s="26">
        <v>298</v>
      </c>
      <c r="C7" s="43">
        <f t="shared" si="0"/>
        <v>5.4628780934922094</v>
      </c>
    </row>
    <row r="8" spans="1:3">
      <c r="A8" s="42" t="s">
        <v>44</v>
      </c>
      <c r="B8" s="26">
        <v>215</v>
      </c>
      <c r="C8" s="43">
        <f t="shared" si="0"/>
        <v>3.9413382218148487</v>
      </c>
    </row>
    <row r="9" spans="1:3">
      <c r="A9" s="42" t="s">
        <v>46</v>
      </c>
      <c r="B9" s="26">
        <v>197</v>
      </c>
      <c r="C9" s="43">
        <f t="shared" si="0"/>
        <v>3.611365719523373</v>
      </c>
    </row>
    <row r="10" spans="1:3">
      <c r="A10" s="42" t="s">
        <v>45</v>
      </c>
      <c r="B10" s="26">
        <v>190</v>
      </c>
      <c r="C10" s="43">
        <f t="shared" si="0"/>
        <v>3.4830430797433545</v>
      </c>
    </row>
    <row r="11" spans="1:3">
      <c r="A11" s="42" t="s">
        <v>48</v>
      </c>
      <c r="B11" s="26">
        <v>158</v>
      </c>
      <c r="C11" s="43">
        <f t="shared" si="0"/>
        <v>2.8964252978918426</v>
      </c>
    </row>
    <row r="12" spans="1:3">
      <c r="A12" s="42" t="s">
        <v>49</v>
      </c>
      <c r="B12" s="26">
        <v>149</v>
      </c>
      <c r="C12" s="43">
        <f t="shared" si="0"/>
        <v>2.7314390467461047</v>
      </c>
    </row>
    <row r="13" spans="1:3">
      <c r="A13" s="42" t="s">
        <v>51</v>
      </c>
      <c r="B13" s="26">
        <v>71</v>
      </c>
      <c r="C13" s="43">
        <f t="shared" si="0"/>
        <v>1.3015582034830431</v>
      </c>
    </row>
    <row r="14" spans="1:3">
      <c r="A14" s="42" t="s">
        <v>58</v>
      </c>
      <c r="B14" s="26">
        <v>56</v>
      </c>
      <c r="C14" s="43">
        <f t="shared" si="0"/>
        <v>1.0265811182401468</v>
      </c>
    </row>
    <row r="15" spans="1:3">
      <c r="A15" s="61" t="s">
        <v>127</v>
      </c>
      <c r="B15" s="26">
        <v>53</v>
      </c>
      <c r="C15" s="43">
        <f t="shared" si="0"/>
        <v>0.97158570119156729</v>
      </c>
    </row>
    <row r="16" spans="1:3">
      <c r="A16" s="42" t="s">
        <v>126</v>
      </c>
      <c r="B16" s="26">
        <v>52</v>
      </c>
      <c r="C16" s="43">
        <f t="shared" si="0"/>
        <v>0.95325389550870754</v>
      </c>
    </row>
    <row r="17" spans="1:3">
      <c r="A17" s="42" t="s">
        <v>57</v>
      </c>
      <c r="B17" s="26">
        <v>49</v>
      </c>
      <c r="C17" s="43">
        <f t="shared" si="0"/>
        <v>0.8982584784601283</v>
      </c>
    </row>
    <row r="18" spans="1:3">
      <c r="A18" s="42" t="s">
        <v>55</v>
      </c>
      <c r="B18" s="26">
        <v>49</v>
      </c>
      <c r="C18" s="43">
        <f t="shared" si="0"/>
        <v>0.8982584784601283</v>
      </c>
    </row>
    <row r="19" spans="1:3">
      <c r="A19" s="42" t="s">
        <v>53</v>
      </c>
      <c r="B19" s="26">
        <v>35</v>
      </c>
      <c r="C19" s="43">
        <f t="shared" si="0"/>
        <v>0.64161319890009172</v>
      </c>
    </row>
    <row r="20" spans="1:3">
      <c r="A20" s="42" t="s">
        <v>50</v>
      </c>
      <c r="B20" s="26">
        <v>31</v>
      </c>
      <c r="C20" s="43">
        <f t="shared" si="0"/>
        <v>0.56828597616865262</v>
      </c>
    </row>
    <row r="21" spans="1:3">
      <c r="A21" s="42" t="s">
        <v>52</v>
      </c>
      <c r="B21" s="26">
        <v>28</v>
      </c>
      <c r="C21" s="43">
        <f t="shared" si="0"/>
        <v>0.51329055912007338</v>
      </c>
    </row>
    <row r="22" spans="1:3">
      <c r="A22" s="42" t="s">
        <v>56</v>
      </c>
      <c r="B22" s="26">
        <v>28</v>
      </c>
      <c r="C22" s="43">
        <f t="shared" si="0"/>
        <v>0.51329055912007338</v>
      </c>
    </row>
    <row r="23" spans="1:3">
      <c r="A23" s="42" t="s">
        <v>167</v>
      </c>
      <c r="B23" s="26">
        <v>26</v>
      </c>
      <c r="C23" s="43">
        <f t="shared" si="0"/>
        <v>0.47662694775435377</v>
      </c>
    </row>
    <row r="24" spans="1:3">
      <c r="A24" s="44" t="s">
        <v>128</v>
      </c>
      <c r="B24" s="26">
        <v>26</v>
      </c>
      <c r="C24" s="43">
        <f t="shared" si="0"/>
        <v>0.47662694775435377</v>
      </c>
    </row>
    <row r="25" spans="1:3">
      <c r="A25" s="44" t="s">
        <v>130</v>
      </c>
      <c r="B25" s="26">
        <v>25</v>
      </c>
      <c r="C25" s="43">
        <f t="shared" si="0"/>
        <v>0.45829514207149402</v>
      </c>
    </row>
    <row r="26" spans="1:3">
      <c r="A26" s="42" t="s">
        <v>54</v>
      </c>
      <c r="B26" s="26">
        <v>17</v>
      </c>
      <c r="C26" s="43">
        <f t="shared" si="0"/>
        <v>0.31164069660861593</v>
      </c>
    </row>
    <row r="27" spans="1:3">
      <c r="A27" s="42" t="s">
        <v>129</v>
      </c>
      <c r="B27" s="26">
        <v>17</v>
      </c>
      <c r="C27" s="43">
        <f t="shared" si="0"/>
        <v>0.31164069660861593</v>
      </c>
    </row>
    <row r="28" spans="1:3">
      <c r="A28" s="42" t="s">
        <v>218</v>
      </c>
      <c r="B28" s="26">
        <v>16</v>
      </c>
      <c r="C28" s="43">
        <f t="shared" si="0"/>
        <v>0.29330889092575618</v>
      </c>
    </row>
    <row r="29" spans="1:3">
      <c r="A29" s="42" t="s">
        <v>217</v>
      </c>
      <c r="B29" s="26">
        <v>14</v>
      </c>
      <c r="C29" s="43">
        <f t="shared" si="0"/>
        <v>0.25664527956003669</v>
      </c>
    </row>
    <row r="30" spans="1:3">
      <c r="A30" s="42" t="s">
        <v>166</v>
      </c>
      <c r="B30" s="26">
        <v>14</v>
      </c>
      <c r="C30" s="43">
        <f t="shared" si="0"/>
        <v>0.25664527956003669</v>
      </c>
    </row>
    <row r="31" spans="1:3">
      <c r="A31" s="42" t="s">
        <v>219</v>
      </c>
      <c r="B31" s="26">
        <v>12</v>
      </c>
      <c r="C31" s="43">
        <f t="shared" si="0"/>
        <v>0.21998166819431714</v>
      </c>
    </row>
    <row r="32" spans="1:3">
      <c r="A32" s="42" t="s">
        <v>221</v>
      </c>
      <c r="B32" s="26">
        <v>12</v>
      </c>
      <c r="C32" s="43">
        <f t="shared" si="0"/>
        <v>0.21998166819431714</v>
      </c>
    </row>
    <row r="33" spans="1:3">
      <c r="A33" s="42" t="s">
        <v>220</v>
      </c>
      <c r="B33" s="26">
        <v>11</v>
      </c>
      <c r="C33" s="43">
        <f t="shared" si="0"/>
        <v>0.20164986251145736</v>
      </c>
    </row>
    <row r="34" spans="1:3">
      <c r="A34" s="42" t="s">
        <v>222</v>
      </c>
      <c r="B34" s="45">
        <v>156</v>
      </c>
      <c r="C34" s="46">
        <f t="shared" si="0"/>
        <v>2.8597616865261228</v>
      </c>
    </row>
    <row r="35" spans="1:3">
      <c r="A35" s="44"/>
      <c r="B35" s="47">
        <f>SUM(B2:B34)</f>
        <v>5455</v>
      </c>
      <c r="C35" s="43">
        <f t="shared" si="0"/>
        <v>100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H72"/>
  <sheetViews>
    <sheetView showGridLines="0" workbookViewId="0">
      <selection activeCell="B24" sqref="B24"/>
    </sheetView>
  </sheetViews>
  <sheetFormatPr defaultColWidth="9.6640625" defaultRowHeight="15.75"/>
  <cols>
    <col min="1" max="1" width="14.5546875" customWidth="1"/>
    <col min="2" max="2" width="11.6640625" customWidth="1"/>
    <col min="3" max="3" width="16.6640625" customWidth="1"/>
    <col min="4" max="4" width="10.88671875" customWidth="1"/>
    <col min="5" max="5" width="12.77734375" customWidth="1"/>
  </cols>
  <sheetData>
    <row r="1" spans="1:8">
      <c r="A1" s="54" t="s">
        <v>59</v>
      </c>
      <c r="B1" s="49"/>
      <c r="C1" s="55" t="s">
        <v>60</v>
      </c>
      <c r="D1" s="5"/>
      <c r="E1" s="5"/>
      <c r="F1" s="5"/>
    </row>
    <row r="2" spans="1:8">
      <c r="A2" s="56" t="s">
        <v>61</v>
      </c>
      <c r="B2" s="57" t="s">
        <v>7</v>
      </c>
      <c r="C2" s="57" t="s">
        <v>28</v>
      </c>
      <c r="D2" s="5"/>
      <c r="E2" s="5"/>
      <c r="F2" s="5"/>
    </row>
    <row r="3" spans="1:8">
      <c r="A3" s="7" t="s">
        <v>64</v>
      </c>
      <c r="B3" s="5">
        <v>326</v>
      </c>
      <c r="C3" s="11">
        <f t="shared" ref="C3:C29" si="0">SUM(B3/1894)*100</f>
        <v>17.212249208025344</v>
      </c>
      <c r="D3" s="5"/>
      <c r="E3" s="5"/>
      <c r="F3" s="5"/>
    </row>
    <row r="4" spans="1:8">
      <c r="A4" s="7" t="s">
        <v>63</v>
      </c>
      <c r="B4" s="5">
        <v>321</v>
      </c>
      <c r="C4" s="11">
        <f t="shared" si="0"/>
        <v>16.948257655755018</v>
      </c>
      <c r="D4" s="5"/>
      <c r="F4" s="5"/>
      <c r="H4" s="11"/>
    </row>
    <row r="5" spans="1:8">
      <c r="A5" s="7" t="s">
        <v>62</v>
      </c>
      <c r="B5" s="5">
        <v>250</v>
      </c>
      <c r="C5" s="11">
        <f t="shared" si="0"/>
        <v>13.199577613516366</v>
      </c>
      <c r="D5" s="5"/>
      <c r="F5" s="5"/>
      <c r="H5" s="11"/>
    </row>
    <row r="6" spans="1:8">
      <c r="A6" s="7" t="s">
        <v>65</v>
      </c>
      <c r="B6" s="5">
        <v>185</v>
      </c>
      <c r="C6" s="11">
        <f t="shared" si="0"/>
        <v>9.7676874340021111</v>
      </c>
      <c r="D6" s="5"/>
      <c r="F6" s="5"/>
      <c r="H6" s="11"/>
    </row>
    <row r="7" spans="1:8">
      <c r="A7" s="7" t="s">
        <v>68</v>
      </c>
      <c r="B7" s="5">
        <v>106</v>
      </c>
      <c r="C7" s="11">
        <f t="shared" si="0"/>
        <v>5.5966209081309399</v>
      </c>
      <c r="D7" s="5"/>
      <c r="F7" s="5"/>
      <c r="H7" s="11"/>
    </row>
    <row r="8" spans="1:8">
      <c r="A8" s="7" t="s">
        <v>67</v>
      </c>
      <c r="B8" s="5">
        <v>98</v>
      </c>
      <c r="C8" s="11">
        <f t="shared" si="0"/>
        <v>5.1742344244984162</v>
      </c>
      <c r="H8" s="11"/>
    </row>
    <row r="9" spans="1:8">
      <c r="A9" s="7" t="s">
        <v>66</v>
      </c>
      <c r="B9" s="5">
        <v>87</v>
      </c>
      <c r="C9" s="11">
        <f t="shared" si="0"/>
        <v>4.5934530095036958</v>
      </c>
      <c r="D9" s="5"/>
      <c r="F9" s="5"/>
      <c r="H9" s="11"/>
    </row>
    <row r="10" spans="1:8">
      <c r="A10" s="7" t="s">
        <v>71</v>
      </c>
      <c r="B10" s="5">
        <v>47</v>
      </c>
      <c r="C10" s="11">
        <f t="shared" si="0"/>
        <v>2.4815205913410772</v>
      </c>
      <c r="D10" s="5"/>
      <c r="F10" s="5"/>
      <c r="H10" s="11"/>
    </row>
    <row r="11" spans="1:8">
      <c r="A11" s="7" t="s">
        <v>169</v>
      </c>
      <c r="B11" s="5">
        <v>33</v>
      </c>
      <c r="C11" s="11">
        <f t="shared" si="0"/>
        <v>1.7423442449841606</v>
      </c>
      <c r="D11" s="5"/>
      <c r="F11" s="5"/>
      <c r="H11" s="11"/>
    </row>
    <row r="12" spans="1:8">
      <c r="A12" s="7" t="s">
        <v>74</v>
      </c>
      <c r="B12" s="5">
        <v>32</v>
      </c>
      <c r="C12" s="11">
        <f t="shared" si="0"/>
        <v>1.6895459345300949</v>
      </c>
      <c r="D12" s="5"/>
      <c r="F12" s="5"/>
      <c r="H12" s="11"/>
    </row>
    <row r="13" spans="1:8">
      <c r="A13" s="7" t="s">
        <v>72</v>
      </c>
      <c r="B13" s="5">
        <v>28</v>
      </c>
      <c r="C13" s="11">
        <f t="shared" si="0"/>
        <v>1.4783526927138331</v>
      </c>
      <c r="D13" s="5"/>
      <c r="F13" s="5"/>
      <c r="H13" s="11"/>
    </row>
    <row r="14" spans="1:8">
      <c r="A14" s="7" t="s">
        <v>147</v>
      </c>
      <c r="B14" s="5">
        <v>27</v>
      </c>
      <c r="C14" s="11">
        <f t="shared" si="0"/>
        <v>1.4255543822597676</v>
      </c>
      <c r="D14" s="5"/>
      <c r="F14" s="5"/>
      <c r="H14" s="11"/>
    </row>
    <row r="15" spans="1:8">
      <c r="A15" s="7" t="s">
        <v>70</v>
      </c>
      <c r="B15" s="5">
        <v>23</v>
      </c>
      <c r="C15" s="11">
        <f t="shared" si="0"/>
        <v>1.214361140443506</v>
      </c>
      <c r="D15" s="5"/>
      <c r="F15" s="5"/>
      <c r="H15" s="11"/>
    </row>
    <row r="16" spans="1:8">
      <c r="A16" s="7" t="s">
        <v>73</v>
      </c>
      <c r="B16" s="5">
        <v>23</v>
      </c>
      <c r="C16" s="11">
        <f t="shared" si="0"/>
        <v>1.214361140443506</v>
      </c>
      <c r="D16" s="5"/>
      <c r="F16" s="5"/>
      <c r="H16" s="11"/>
    </row>
    <row r="17" spans="1:8">
      <c r="A17" s="7" t="s">
        <v>69</v>
      </c>
      <c r="B17" s="5">
        <v>20</v>
      </c>
      <c r="C17" s="11">
        <f t="shared" si="0"/>
        <v>1.0559662090813093</v>
      </c>
      <c r="D17" s="5"/>
      <c r="F17" s="5"/>
      <c r="H17" s="11"/>
    </row>
    <row r="18" spans="1:8">
      <c r="A18" s="7" t="s">
        <v>75</v>
      </c>
      <c r="B18" s="5">
        <v>19</v>
      </c>
      <c r="C18" s="11">
        <f t="shared" si="0"/>
        <v>1.0031678986272439</v>
      </c>
      <c r="D18" s="5"/>
      <c r="F18" s="5"/>
      <c r="H18" s="11"/>
    </row>
    <row r="19" spans="1:8">
      <c r="A19" s="7" t="s">
        <v>134</v>
      </c>
      <c r="B19" s="5">
        <v>17</v>
      </c>
      <c r="C19" s="11">
        <f t="shared" si="0"/>
        <v>0.89757127771911294</v>
      </c>
      <c r="D19" s="5"/>
      <c r="F19" s="5"/>
      <c r="H19" s="11"/>
    </row>
    <row r="20" spans="1:8">
      <c r="A20" s="7" t="s">
        <v>146</v>
      </c>
      <c r="B20" s="5">
        <v>16</v>
      </c>
      <c r="C20" s="11">
        <f t="shared" si="0"/>
        <v>0.84477296726504747</v>
      </c>
      <c r="D20" s="5"/>
      <c r="F20" s="5"/>
      <c r="H20" s="11"/>
    </row>
    <row r="21" spans="1:8">
      <c r="A21" s="7" t="s">
        <v>164</v>
      </c>
      <c r="B21" s="5">
        <v>16</v>
      </c>
      <c r="C21" s="11">
        <f t="shared" si="0"/>
        <v>0.84477296726504747</v>
      </c>
      <c r="D21" s="5"/>
      <c r="F21" s="5"/>
      <c r="H21" s="11"/>
    </row>
    <row r="22" spans="1:8">
      <c r="A22" s="7" t="s">
        <v>168</v>
      </c>
      <c r="B22" s="5">
        <v>15</v>
      </c>
      <c r="C22" s="11">
        <f t="shared" si="0"/>
        <v>0.791974656810982</v>
      </c>
      <c r="D22" s="5"/>
      <c r="F22" s="5"/>
      <c r="H22" s="11"/>
    </row>
    <row r="23" spans="1:8">
      <c r="A23" s="7" t="s">
        <v>216</v>
      </c>
      <c r="B23" s="5">
        <v>11</v>
      </c>
      <c r="C23" s="11">
        <f t="shared" si="0"/>
        <v>0.58078141499472014</v>
      </c>
      <c r="D23" s="5"/>
      <c r="F23" s="5"/>
      <c r="H23" s="11"/>
    </row>
    <row r="24" spans="1:8">
      <c r="A24" s="7" t="s">
        <v>135</v>
      </c>
      <c r="B24" s="5">
        <v>11</v>
      </c>
      <c r="C24" s="11">
        <f t="shared" si="0"/>
        <v>0.58078141499472014</v>
      </c>
      <c r="D24" s="5"/>
      <c r="F24" s="5"/>
      <c r="H24" s="11"/>
    </row>
    <row r="25" spans="1:8">
      <c r="A25" s="7" t="s">
        <v>158</v>
      </c>
      <c r="B25" s="5">
        <v>10</v>
      </c>
      <c r="C25" s="11">
        <f t="shared" si="0"/>
        <v>0.52798310454065467</v>
      </c>
      <c r="D25" s="5"/>
      <c r="F25" s="5"/>
      <c r="H25" s="11"/>
    </row>
    <row r="26" spans="1:8">
      <c r="A26" s="7" t="s">
        <v>163</v>
      </c>
      <c r="B26" s="5">
        <v>10</v>
      </c>
      <c r="C26" s="11">
        <f t="shared" si="0"/>
        <v>0.52798310454065467</v>
      </c>
      <c r="D26" s="5"/>
      <c r="F26" s="5"/>
      <c r="H26" s="11"/>
    </row>
    <row r="27" spans="1:8">
      <c r="A27" s="7" t="s">
        <v>247</v>
      </c>
      <c r="B27" s="5">
        <v>10</v>
      </c>
      <c r="C27" s="11">
        <f t="shared" si="0"/>
        <v>0.52798310454065467</v>
      </c>
      <c r="D27" s="5"/>
      <c r="F27" s="5"/>
      <c r="H27" s="11"/>
    </row>
    <row r="28" spans="1:8">
      <c r="A28" s="7" t="s">
        <v>76</v>
      </c>
      <c r="B28" s="12">
        <v>153</v>
      </c>
      <c r="C28" s="13">
        <f t="shared" si="0"/>
        <v>8.0781414994720162</v>
      </c>
      <c r="D28" s="5"/>
      <c r="F28" s="5"/>
      <c r="H28" s="11"/>
    </row>
    <row r="29" spans="1:8">
      <c r="A29" s="5"/>
      <c r="B29" s="14">
        <f>SUM(B3:B28)</f>
        <v>1894</v>
      </c>
      <c r="C29" s="11">
        <f t="shared" si="0"/>
        <v>100</v>
      </c>
      <c r="D29" s="5"/>
      <c r="F29" s="5"/>
      <c r="H29" s="5"/>
    </row>
    <row r="30" spans="1:8" ht="6.95" customHeight="1">
      <c r="D30" s="5"/>
      <c r="E30" s="5"/>
      <c r="F30" s="5"/>
      <c r="H30" s="11"/>
    </row>
    <row r="31" spans="1:8">
      <c r="A31" s="15" t="s">
        <v>245</v>
      </c>
      <c r="B31" s="5"/>
      <c r="C31" s="5"/>
      <c r="D31" s="5"/>
      <c r="E31" s="5"/>
      <c r="F31" s="5"/>
      <c r="H31" s="11"/>
    </row>
    <row r="32" spans="1:8" ht="10.5" customHeight="1">
      <c r="A32" s="5"/>
      <c r="B32" s="5"/>
      <c r="C32" s="5"/>
      <c r="D32" s="5"/>
      <c r="E32" s="5"/>
      <c r="F32" s="5"/>
      <c r="H32" s="11"/>
    </row>
    <row r="33" spans="1:8">
      <c r="A33" s="58" t="s">
        <v>77</v>
      </c>
      <c r="B33" s="5"/>
      <c r="C33" s="5"/>
      <c r="D33" s="5"/>
      <c r="E33" s="5"/>
      <c r="F33" s="5"/>
      <c r="H33" s="11"/>
    </row>
    <row r="34" spans="1:8">
      <c r="A34" s="7" t="s">
        <v>223</v>
      </c>
      <c r="B34" s="16">
        <v>1</v>
      </c>
      <c r="C34" s="5" t="s">
        <v>155</v>
      </c>
      <c r="D34" s="37">
        <v>1</v>
      </c>
      <c r="E34" s="16" t="s">
        <v>162</v>
      </c>
      <c r="F34" s="16">
        <v>5</v>
      </c>
      <c r="H34" s="11"/>
    </row>
    <row r="35" spans="1:8">
      <c r="A35" s="7" t="s">
        <v>179</v>
      </c>
      <c r="B35" s="37">
        <v>1</v>
      </c>
      <c r="C35" s="7" t="s">
        <v>174</v>
      </c>
      <c r="D35" s="16">
        <v>2</v>
      </c>
      <c r="E35" s="16" t="s">
        <v>231</v>
      </c>
      <c r="F35" s="16">
        <v>2</v>
      </c>
      <c r="H35" s="11"/>
    </row>
    <row r="36" spans="1:8">
      <c r="A36" s="7" t="s">
        <v>170</v>
      </c>
      <c r="B36" s="37">
        <v>3</v>
      </c>
      <c r="C36" s="7" t="s">
        <v>157</v>
      </c>
      <c r="D36" s="16">
        <v>3</v>
      </c>
      <c r="E36" s="5" t="s">
        <v>131</v>
      </c>
      <c r="F36" s="16">
        <v>2</v>
      </c>
      <c r="H36" s="11"/>
    </row>
    <row r="37" spans="1:8">
      <c r="A37" s="7" t="s">
        <v>124</v>
      </c>
      <c r="B37" s="38">
        <v>4</v>
      </c>
      <c r="C37" s="5" t="s">
        <v>176</v>
      </c>
      <c r="D37" s="16">
        <v>2</v>
      </c>
      <c r="E37" s="5" t="s">
        <v>244</v>
      </c>
      <c r="F37" s="16">
        <v>2</v>
      </c>
      <c r="H37" s="11"/>
    </row>
    <row r="38" spans="1:8">
      <c r="A38" s="7" t="s">
        <v>160</v>
      </c>
      <c r="B38" s="38">
        <v>1</v>
      </c>
      <c r="C38" s="5" t="s">
        <v>226</v>
      </c>
      <c r="D38" s="16">
        <v>1</v>
      </c>
      <c r="E38" s="7" t="s">
        <v>79</v>
      </c>
      <c r="F38" s="7">
        <v>2</v>
      </c>
      <c r="H38" s="11"/>
    </row>
    <row r="39" spans="1:8">
      <c r="A39" s="7" t="s">
        <v>241</v>
      </c>
      <c r="B39" s="38">
        <v>1</v>
      </c>
      <c r="C39" s="5" t="s">
        <v>227</v>
      </c>
      <c r="D39" s="16">
        <v>1</v>
      </c>
      <c r="E39" s="5" t="s">
        <v>173</v>
      </c>
      <c r="F39" s="7">
        <v>1</v>
      </c>
      <c r="H39" s="11"/>
    </row>
    <row r="40" spans="1:8">
      <c r="A40" s="7" t="s">
        <v>224</v>
      </c>
      <c r="B40" s="38">
        <v>1</v>
      </c>
      <c r="C40" s="7" t="s">
        <v>188</v>
      </c>
      <c r="D40" s="16">
        <v>2</v>
      </c>
      <c r="E40" s="5" t="s">
        <v>171</v>
      </c>
      <c r="F40" s="7">
        <v>1</v>
      </c>
      <c r="H40" s="11"/>
    </row>
    <row r="41" spans="1:8">
      <c r="A41" s="7" t="s">
        <v>145</v>
      </c>
      <c r="B41" s="38">
        <v>6</v>
      </c>
      <c r="C41" s="7" t="s">
        <v>78</v>
      </c>
      <c r="D41" s="7">
        <v>5</v>
      </c>
      <c r="E41" s="5" t="s">
        <v>161</v>
      </c>
      <c r="F41" s="7">
        <v>1</v>
      </c>
      <c r="H41" s="11"/>
    </row>
    <row r="42" spans="1:8">
      <c r="A42" s="7" t="s">
        <v>242</v>
      </c>
      <c r="B42" s="38">
        <v>1</v>
      </c>
      <c r="C42" s="5" t="s">
        <v>228</v>
      </c>
      <c r="D42" s="7">
        <v>1</v>
      </c>
      <c r="E42" s="5" t="s">
        <v>178</v>
      </c>
      <c r="F42" s="7">
        <v>1</v>
      </c>
      <c r="H42" s="11"/>
    </row>
    <row r="43" spans="1:8">
      <c r="A43" s="7" t="s">
        <v>225</v>
      </c>
      <c r="B43" s="38">
        <v>2</v>
      </c>
      <c r="C43" s="5" t="s">
        <v>180</v>
      </c>
      <c r="D43" s="7">
        <v>1</v>
      </c>
      <c r="E43" s="5" t="s">
        <v>175</v>
      </c>
      <c r="F43" s="7">
        <v>1</v>
      </c>
      <c r="H43" s="11"/>
    </row>
    <row r="44" spans="1:8">
      <c r="A44" s="7" t="s">
        <v>123</v>
      </c>
      <c r="B44" s="38">
        <v>4</v>
      </c>
      <c r="C44" s="5" t="s">
        <v>144</v>
      </c>
      <c r="D44" s="16">
        <v>2</v>
      </c>
      <c r="E44" s="5" t="s">
        <v>232</v>
      </c>
      <c r="F44" s="7">
        <v>1</v>
      </c>
      <c r="H44" s="11"/>
    </row>
    <row r="45" spans="1:8">
      <c r="A45" s="7" t="s">
        <v>243</v>
      </c>
      <c r="B45" s="38">
        <v>1</v>
      </c>
      <c r="C45" s="5" t="s">
        <v>229</v>
      </c>
      <c r="D45" s="16">
        <v>1</v>
      </c>
      <c r="E45" s="7" t="s">
        <v>156</v>
      </c>
      <c r="F45" s="7">
        <v>10</v>
      </c>
      <c r="H45" s="11"/>
    </row>
    <row r="46" spans="1:8">
      <c r="A46" s="7" t="s">
        <v>177</v>
      </c>
      <c r="B46" s="38">
        <v>5</v>
      </c>
      <c r="C46" s="7" t="s">
        <v>165</v>
      </c>
      <c r="D46" s="16">
        <v>1</v>
      </c>
      <c r="E46" s="5" t="s">
        <v>233</v>
      </c>
      <c r="F46" s="7">
        <v>1</v>
      </c>
      <c r="H46" s="11"/>
    </row>
    <row r="47" spans="1:8">
      <c r="A47" s="5" t="s">
        <v>80</v>
      </c>
      <c r="B47" s="37">
        <v>7</v>
      </c>
      <c r="C47" s="5" t="s">
        <v>230</v>
      </c>
      <c r="D47" s="16">
        <v>3</v>
      </c>
      <c r="E47" s="8" t="s">
        <v>7</v>
      </c>
      <c r="F47" s="8">
        <f>SUM(B34:B47,D34:D47,F34:F46)</f>
        <v>94</v>
      </c>
      <c r="H47" s="11"/>
    </row>
    <row r="48" spans="1:8">
      <c r="C48" s="5"/>
      <c r="D48" s="5"/>
      <c r="H48" s="11"/>
    </row>
    <row r="49" spans="1:8">
      <c r="C49" s="5"/>
      <c r="D49" s="5"/>
      <c r="F49" s="11"/>
      <c r="H49" s="11"/>
    </row>
    <row r="50" spans="1:8" ht="16.5" customHeight="1">
      <c r="A50" s="5"/>
      <c r="B50" s="5"/>
      <c r="C50" s="5"/>
      <c r="D50" s="5"/>
      <c r="E50" s="5"/>
      <c r="F50" s="5"/>
      <c r="H50" s="11"/>
    </row>
    <row r="51" spans="1:8">
      <c r="A51" s="64" t="s">
        <v>246</v>
      </c>
      <c r="B51" s="5"/>
      <c r="E51" s="5"/>
      <c r="F51" s="5"/>
    </row>
    <row r="52" spans="1:8">
      <c r="A52" s="15"/>
      <c r="B52" s="5"/>
      <c r="E52" s="5"/>
      <c r="F52" s="5"/>
      <c r="H52" s="11"/>
    </row>
    <row r="53" spans="1:8">
      <c r="A53" s="15"/>
      <c r="B53" s="5"/>
      <c r="H53" s="11"/>
    </row>
    <row r="54" spans="1:8">
      <c r="H54" s="11"/>
    </row>
    <row r="55" spans="1:8">
      <c r="H55" s="11"/>
    </row>
    <row r="56" spans="1:8">
      <c r="H56" s="11"/>
    </row>
    <row r="57" spans="1:8">
      <c r="H57" s="11"/>
    </row>
    <row r="58" spans="1:8">
      <c r="H58" s="11"/>
    </row>
    <row r="59" spans="1:8">
      <c r="H59" s="11"/>
    </row>
    <row r="60" spans="1:8">
      <c r="H60" s="11"/>
    </row>
    <row r="72" spans="1:1">
      <c r="A72" s="1"/>
    </row>
  </sheetData>
  <phoneticPr fontId="0" type="noConversion"/>
  <printOptions horizontalCentered="1" gridLinesSet="0"/>
  <pageMargins left="0.35" right="0.38" top="0.25" bottom="0.2" header="0.3" footer="0.27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A7" transitionEvaluation="1"/>
  <dimension ref="A1:F70"/>
  <sheetViews>
    <sheetView showGridLines="0" view="pageLayout" topLeftCell="A7" zoomScaleNormal="100" workbookViewId="0">
      <selection activeCell="E34" sqref="E34:F34"/>
    </sheetView>
  </sheetViews>
  <sheetFormatPr defaultRowHeight="15.75"/>
  <cols>
    <col min="1" max="1" width="27.77734375" customWidth="1"/>
    <col min="2" max="2" width="8.44140625" customWidth="1"/>
    <col min="3" max="4" width="2.88671875" customWidth="1"/>
    <col min="5" max="5" width="26.5546875" customWidth="1"/>
    <col min="6" max="6" width="6.77734375" customWidth="1"/>
  </cols>
  <sheetData>
    <row r="1" spans="1:6">
      <c r="A1" s="49" t="s">
        <v>81</v>
      </c>
      <c r="B1" s="5"/>
      <c r="C1" s="5"/>
    </row>
    <row r="2" spans="1:6">
      <c r="A2" s="49" t="s">
        <v>136</v>
      </c>
      <c r="B2" s="5"/>
      <c r="C2" s="5"/>
      <c r="E2" s="8" t="s">
        <v>137</v>
      </c>
      <c r="F2" s="5"/>
    </row>
    <row r="3" spans="1:6">
      <c r="A3" s="7" t="s">
        <v>182</v>
      </c>
      <c r="B3" s="5">
        <v>26</v>
      </c>
      <c r="C3" s="5"/>
      <c r="E3" s="7" t="s">
        <v>210</v>
      </c>
      <c r="F3" s="5">
        <v>47</v>
      </c>
    </row>
    <row r="4" spans="1:6">
      <c r="A4" s="7" t="s">
        <v>83</v>
      </c>
      <c r="B4" s="5">
        <v>62</v>
      </c>
      <c r="C4" s="5"/>
      <c r="E4" s="7" t="s">
        <v>87</v>
      </c>
      <c r="F4" s="5">
        <v>122</v>
      </c>
    </row>
    <row r="5" spans="1:6">
      <c r="A5" s="7" t="s">
        <v>183</v>
      </c>
      <c r="B5" s="5">
        <v>23</v>
      </c>
      <c r="C5" s="5"/>
      <c r="E5" s="7" t="s">
        <v>98</v>
      </c>
      <c r="F5" s="5">
        <v>162</v>
      </c>
    </row>
    <row r="6" spans="1:6">
      <c r="A6" s="7" t="s">
        <v>204</v>
      </c>
      <c r="B6" s="5">
        <v>44</v>
      </c>
      <c r="C6" s="5"/>
      <c r="E6" s="7" t="s">
        <v>203</v>
      </c>
      <c r="F6" s="5">
        <v>223</v>
      </c>
    </row>
    <row r="7" spans="1:6">
      <c r="A7" s="7" t="s">
        <v>84</v>
      </c>
      <c r="B7" s="5">
        <v>203</v>
      </c>
      <c r="C7" s="5"/>
      <c r="E7" s="5" t="s">
        <v>205</v>
      </c>
      <c r="F7" s="12">
        <v>351</v>
      </c>
    </row>
    <row r="8" spans="1:6">
      <c r="A8" s="7" t="s">
        <v>86</v>
      </c>
      <c r="B8" s="5">
        <v>35</v>
      </c>
      <c r="C8" s="5"/>
      <c r="E8" s="8" t="s">
        <v>27</v>
      </c>
      <c r="F8" s="49">
        <f>SUM(F3:F7)</f>
        <v>905</v>
      </c>
    </row>
    <row r="9" spans="1:6">
      <c r="A9" s="7" t="s">
        <v>149</v>
      </c>
      <c r="B9" s="5">
        <v>28</v>
      </c>
      <c r="C9" s="5"/>
      <c r="E9" s="8"/>
      <c r="F9" s="49"/>
    </row>
    <row r="10" spans="1:6">
      <c r="A10" s="7" t="s">
        <v>88</v>
      </c>
      <c r="B10" s="5">
        <v>41</v>
      </c>
      <c r="C10" s="5"/>
    </row>
    <row r="11" spans="1:6">
      <c r="A11" s="7" t="s">
        <v>150</v>
      </c>
      <c r="B11" s="5">
        <v>21</v>
      </c>
      <c r="C11" s="5"/>
      <c r="E11" s="8" t="s">
        <v>138</v>
      </c>
      <c r="F11" s="5"/>
    </row>
    <row r="12" spans="1:6">
      <c r="A12" s="7" t="s">
        <v>211</v>
      </c>
      <c r="B12" s="5">
        <v>18</v>
      </c>
      <c r="C12" s="5"/>
      <c r="E12" s="7" t="s">
        <v>148</v>
      </c>
      <c r="F12" s="5">
        <v>6</v>
      </c>
    </row>
    <row r="13" spans="1:6">
      <c r="A13" s="7" t="s">
        <v>125</v>
      </c>
      <c r="B13" s="5">
        <v>33</v>
      </c>
      <c r="C13" s="5"/>
      <c r="E13" s="7" t="s">
        <v>90</v>
      </c>
      <c r="F13" s="51">
        <v>182</v>
      </c>
    </row>
    <row r="14" spans="1:6">
      <c r="A14" s="7" t="s">
        <v>91</v>
      </c>
      <c r="B14" s="5">
        <v>159</v>
      </c>
      <c r="C14" s="5"/>
      <c r="E14" s="7" t="s">
        <v>153</v>
      </c>
      <c r="F14" s="51">
        <v>204</v>
      </c>
    </row>
    <row r="15" spans="1:6">
      <c r="A15" s="7" t="s">
        <v>92</v>
      </c>
      <c r="B15" s="5">
        <v>79</v>
      </c>
      <c r="C15" s="5"/>
      <c r="E15" s="7" t="s">
        <v>154</v>
      </c>
      <c r="F15" s="51">
        <v>125</v>
      </c>
    </row>
    <row r="16" spans="1:6">
      <c r="A16" s="7" t="s">
        <v>93</v>
      </c>
      <c r="B16" s="5">
        <v>12</v>
      </c>
      <c r="C16" s="5"/>
      <c r="E16" s="7" t="s">
        <v>101</v>
      </c>
      <c r="F16" s="51">
        <v>29</v>
      </c>
    </row>
    <row r="17" spans="1:6">
      <c r="A17" s="7" t="s">
        <v>94</v>
      </c>
      <c r="B17" s="5">
        <v>108</v>
      </c>
      <c r="C17" s="5"/>
      <c r="E17" s="7" t="s">
        <v>207</v>
      </c>
      <c r="F17" s="51">
        <v>14</v>
      </c>
    </row>
    <row r="18" spans="1:6">
      <c r="A18" s="7" t="s">
        <v>95</v>
      </c>
      <c r="B18" s="5">
        <v>101</v>
      </c>
      <c r="C18" s="5"/>
      <c r="E18" s="7" t="s">
        <v>116</v>
      </c>
      <c r="F18" s="53">
        <v>33</v>
      </c>
    </row>
    <row r="19" spans="1:6">
      <c r="A19" s="7" t="s">
        <v>96</v>
      </c>
      <c r="B19" s="5">
        <v>6</v>
      </c>
      <c r="C19" s="5"/>
      <c r="E19" s="8" t="s">
        <v>27</v>
      </c>
      <c r="F19" s="52">
        <f>SUM(F12:F18)</f>
        <v>593</v>
      </c>
    </row>
    <row r="20" spans="1:6">
      <c r="A20" s="7" t="s">
        <v>97</v>
      </c>
      <c r="B20" s="5">
        <v>219</v>
      </c>
      <c r="C20" s="5"/>
    </row>
    <row r="21" spans="1:6">
      <c r="A21" s="7" t="s">
        <v>99</v>
      </c>
      <c r="B21" s="5">
        <v>78</v>
      </c>
      <c r="C21" s="5"/>
      <c r="E21" s="8" t="s">
        <v>139</v>
      </c>
      <c r="F21" s="5"/>
    </row>
    <row r="22" spans="1:6">
      <c r="A22" s="7" t="s">
        <v>102</v>
      </c>
      <c r="B22" s="5">
        <v>17</v>
      </c>
      <c r="C22" s="5"/>
      <c r="E22" s="7" t="s">
        <v>82</v>
      </c>
      <c r="F22" s="5">
        <v>182</v>
      </c>
    </row>
    <row r="23" spans="1:6">
      <c r="A23" s="7" t="s">
        <v>103</v>
      </c>
      <c r="B23" s="5">
        <v>24</v>
      </c>
      <c r="C23" s="5"/>
      <c r="E23" s="7" t="s">
        <v>85</v>
      </c>
      <c r="F23" s="5">
        <v>875</v>
      </c>
    </row>
    <row r="24" spans="1:6">
      <c r="A24" s="7" t="s">
        <v>104</v>
      </c>
      <c r="B24" s="5">
        <v>23</v>
      </c>
      <c r="C24" s="5"/>
      <c r="E24" s="7" t="s">
        <v>89</v>
      </c>
      <c r="F24" s="12">
        <v>99</v>
      </c>
    </row>
    <row r="25" spans="1:6">
      <c r="A25" s="7" t="s">
        <v>184</v>
      </c>
      <c r="B25" s="5">
        <v>23</v>
      </c>
      <c r="C25" s="5"/>
      <c r="E25" s="8" t="s">
        <v>27</v>
      </c>
      <c r="F25" s="49">
        <f>SUM(F22:F24)</f>
        <v>1156</v>
      </c>
    </row>
    <row r="26" spans="1:6">
      <c r="A26" s="7" t="s">
        <v>105</v>
      </c>
      <c r="B26" s="5">
        <v>93</v>
      </c>
      <c r="C26" s="5"/>
    </row>
    <row r="27" spans="1:6">
      <c r="A27" s="7" t="s">
        <v>106</v>
      </c>
      <c r="B27" s="5">
        <v>31</v>
      </c>
      <c r="C27" s="5"/>
      <c r="E27" s="7" t="s">
        <v>235</v>
      </c>
      <c r="F27" s="50">
        <v>59</v>
      </c>
    </row>
    <row r="28" spans="1:6">
      <c r="A28" s="7" t="s">
        <v>108</v>
      </c>
      <c r="B28" s="5">
        <v>13</v>
      </c>
      <c r="C28" s="5"/>
      <c r="E28" s="7" t="s">
        <v>118</v>
      </c>
      <c r="F28" s="5">
        <v>379</v>
      </c>
    </row>
    <row r="29" spans="1:6">
      <c r="A29" s="7" t="s">
        <v>109</v>
      </c>
      <c r="B29" s="5">
        <v>197</v>
      </c>
      <c r="C29" s="5"/>
      <c r="E29" s="8"/>
      <c r="F29" s="9"/>
    </row>
    <row r="30" spans="1:6">
      <c r="A30" s="7" t="s">
        <v>110</v>
      </c>
      <c r="B30" s="5">
        <v>262</v>
      </c>
      <c r="C30" s="5"/>
      <c r="E30" s="49" t="s">
        <v>119</v>
      </c>
      <c r="F30" s="5"/>
    </row>
    <row r="31" spans="1:6">
      <c r="A31" s="7" t="s">
        <v>111</v>
      </c>
      <c r="B31" s="5">
        <v>23</v>
      </c>
      <c r="C31" s="5"/>
      <c r="E31" s="7" t="s">
        <v>159</v>
      </c>
      <c r="F31" s="5">
        <v>113</v>
      </c>
    </row>
    <row r="32" spans="1:6">
      <c r="A32" s="7" t="s">
        <v>112</v>
      </c>
      <c r="B32" s="5">
        <v>30</v>
      </c>
      <c r="C32" s="5"/>
      <c r="E32" s="7" t="s">
        <v>172</v>
      </c>
      <c r="F32" s="5">
        <v>314</v>
      </c>
    </row>
    <row r="33" spans="1:6">
      <c r="A33" s="7" t="s">
        <v>113</v>
      </c>
      <c r="B33" s="5">
        <v>12</v>
      </c>
      <c r="C33" s="5"/>
      <c r="E33" s="7" t="s">
        <v>208</v>
      </c>
      <c r="F33" s="5">
        <v>36</v>
      </c>
    </row>
    <row r="34" spans="1:6">
      <c r="A34" s="7" t="s">
        <v>114</v>
      </c>
      <c r="B34" s="5">
        <v>34</v>
      </c>
      <c r="C34" s="5"/>
      <c r="E34" s="7" t="s">
        <v>120</v>
      </c>
      <c r="F34" s="5">
        <v>107</v>
      </c>
    </row>
    <row r="35" spans="1:6">
      <c r="A35" s="7" t="s">
        <v>115</v>
      </c>
      <c r="B35" s="5">
        <v>40</v>
      </c>
      <c r="C35" s="5"/>
      <c r="E35" s="7" t="s">
        <v>121</v>
      </c>
      <c r="F35" s="12">
        <v>74</v>
      </c>
    </row>
    <row r="36" spans="1:6">
      <c r="A36" s="7" t="s">
        <v>133</v>
      </c>
      <c r="B36" s="5">
        <v>52</v>
      </c>
      <c r="C36" s="12"/>
      <c r="F36" s="49">
        <f>SUM(F31:F35)</f>
        <v>644</v>
      </c>
    </row>
    <row r="37" spans="1:6">
      <c r="A37" s="7" t="s">
        <v>185</v>
      </c>
      <c r="B37" s="5">
        <v>20</v>
      </c>
      <c r="C37" s="5"/>
    </row>
    <row r="38" spans="1:6">
      <c r="A38" s="7" t="s">
        <v>186</v>
      </c>
      <c r="B38" s="12">
        <v>17</v>
      </c>
      <c r="C38" s="5"/>
    </row>
    <row r="39" spans="1:6">
      <c r="A39" s="8" t="s">
        <v>27</v>
      </c>
      <c r="B39" s="49">
        <f>SUM(B3:B38)</f>
        <v>2207</v>
      </c>
      <c r="C39" s="5"/>
    </row>
    <row r="40" spans="1:6">
      <c r="C40" s="5"/>
    </row>
    <row r="41" spans="1:6">
      <c r="C41" s="12"/>
    </row>
    <row r="42" spans="1:6">
      <c r="A42" s="8" t="s">
        <v>151</v>
      </c>
      <c r="B42" s="5"/>
      <c r="C42" s="5"/>
    </row>
    <row r="43" spans="1:6">
      <c r="B43" s="5"/>
      <c r="C43" s="5"/>
    </row>
    <row r="44" spans="1:6">
      <c r="A44" s="8" t="s">
        <v>181</v>
      </c>
      <c r="B44" s="8"/>
    </row>
    <row r="45" spans="1:6">
      <c r="A45" s="8" t="s">
        <v>206</v>
      </c>
    </row>
    <row r="46" spans="1:6">
      <c r="A46" s="8" t="s">
        <v>209</v>
      </c>
    </row>
    <row r="66" spans="1:3">
      <c r="A66" s="8"/>
    </row>
    <row r="67" spans="1:3">
      <c r="A67" s="5"/>
      <c r="B67" s="9"/>
    </row>
    <row r="68" spans="1:3">
      <c r="A68" s="8"/>
      <c r="B68" s="5"/>
      <c r="C68" s="9"/>
    </row>
    <row r="69" spans="1:3">
      <c r="B69" s="10"/>
      <c r="C69" s="5"/>
    </row>
    <row r="70" spans="1:3" s="3" customFormat="1">
      <c r="A70"/>
      <c r="B70"/>
      <c r="C70" s="10"/>
    </row>
  </sheetData>
  <phoneticPr fontId="0" type="noConversion"/>
  <printOptions verticalCentered="1" gridLinesSet="0"/>
  <pageMargins left="0.5" right="0.5" top="0.73" bottom="0.48" header="0.28000000000000003" footer="0.24"/>
  <pageSetup orientation="portrait" horizontalDpi="4294967292" verticalDpi="300" r:id="rId1"/>
  <headerFooter alignWithMargins="0">
    <oddHeader>&amp;C&amp;"Times New Roman,Bold"&amp;U
ENROLLMENT BY MAJOR*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12" transitionEvaluation="1">
    <pageSetUpPr fitToPage="1"/>
  </sheetPr>
  <dimension ref="A1:J44"/>
  <sheetViews>
    <sheetView showGridLines="0" view="pageLayout" topLeftCell="A12" zoomScaleNormal="75" workbookViewId="0">
      <selection activeCell="J39" sqref="J39"/>
    </sheetView>
  </sheetViews>
  <sheetFormatPr defaultRowHeight="15.75"/>
  <cols>
    <col min="2" max="2" width="26.77734375" customWidth="1"/>
    <col min="3" max="4" width="6.88671875" customWidth="1"/>
    <col min="5" max="5" width="6.88671875" style="68" customWidth="1"/>
    <col min="6" max="6" width="7.33203125" customWidth="1"/>
    <col min="7" max="7" width="26.5546875" customWidth="1"/>
    <col min="8" max="9" width="6.88671875" style="62" customWidth="1"/>
    <col min="10" max="10" width="6.88671875" style="51" customWidth="1"/>
  </cols>
  <sheetData>
    <row r="1" spans="2:10">
      <c r="B1" s="65"/>
      <c r="C1" s="53" t="s">
        <v>212</v>
      </c>
      <c r="D1" s="53" t="s">
        <v>214</v>
      </c>
      <c r="E1" s="53" t="s">
        <v>240</v>
      </c>
      <c r="F1" s="39"/>
      <c r="G1" s="39"/>
      <c r="H1" s="75" t="s">
        <v>212</v>
      </c>
      <c r="I1" s="53" t="s">
        <v>214</v>
      </c>
      <c r="J1" s="53" t="s">
        <v>240</v>
      </c>
    </row>
    <row r="2" spans="2:10">
      <c r="B2" s="66" t="s">
        <v>136</v>
      </c>
      <c r="C2" s="74"/>
      <c r="D2" s="74"/>
      <c r="E2" s="51"/>
      <c r="F2" s="39"/>
      <c r="G2" s="67" t="s">
        <v>137</v>
      </c>
      <c r="H2" s="5"/>
    </row>
    <row r="3" spans="2:10">
      <c r="B3" s="64" t="s">
        <v>182</v>
      </c>
      <c r="C3" s="5">
        <v>14</v>
      </c>
      <c r="D3" s="5">
        <v>22</v>
      </c>
      <c r="E3" s="51">
        <v>26</v>
      </c>
      <c r="F3" s="39"/>
      <c r="G3" s="64" t="s">
        <v>210</v>
      </c>
      <c r="H3" s="5">
        <v>0</v>
      </c>
      <c r="I3" s="5">
        <v>5</v>
      </c>
      <c r="J3" s="51">
        <v>47</v>
      </c>
    </row>
    <row r="4" spans="2:10">
      <c r="B4" s="64" t="s">
        <v>83</v>
      </c>
      <c r="C4" s="5">
        <v>60</v>
      </c>
      <c r="D4" s="5">
        <v>55</v>
      </c>
      <c r="E4" s="51">
        <v>62</v>
      </c>
      <c r="F4" s="39"/>
      <c r="G4" s="64" t="s">
        <v>87</v>
      </c>
      <c r="H4" s="5">
        <v>720</v>
      </c>
      <c r="I4" s="5">
        <v>477</v>
      </c>
      <c r="J4" s="51">
        <v>122</v>
      </c>
    </row>
    <row r="5" spans="2:10">
      <c r="B5" s="64" t="s">
        <v>183</v>
      </c>
      <c r="C5" s="5">
        <v>8</v>
      </c>
      <c r="D5" s="5">
        <v>20</v>
      </c>
      <c r="E5" s="51">
        <v>23</v>
      </c>
      <c r="F5" s="39"/>
      <c r="G5" s="64" t="s">
        <v>98</v>
      </c>
      <c r="H5" s="5">
        <v>128</v>
      </c>
      <c r="I5" s="5">
        <v>126</v>
      </c>
      <c r="J5" s="51">
        <v>162</v>
      </c>
    </row>
    <row r="6" spans="2:10">
      <c r="B6" s="64" t="s">
        <v>204</v>
      </c>
      <c r="C6" s="5">
        <v>0</v>
      </c>
      <c r="D6" s="5">
        <v>23</v>
      </c>
      <c r="E6" s="51">
        <v>44</v>
      </c>
      <c r="F6" s="39"/>
      <c r="G6" s="64" t="s">
        <v>203</v>
      </c>
      <c r="H6" s="5">
        <v>0</v>
      </c>
      <c r="I6" s="5">
        <v>98</v>
      </c>
      <c r="J6" s="51">
        <v>223</v>
      </c>
    </row>
    <row r="7" spans="2:10">
      <c r="B7" s="64" t="s">
        <v>84</v>
      </c>
      <c r="C7" s="5">
        <v>225</v>
      </c>
      <c r="D7" s="5">
        <v>213</v>
      </c>
      <c r="E7" s="51">
        <v>203</v>
      </c>
      <c r="G7" s="64" t="s">
        <v>205</v>
      </c>
      <c r="H7" s="12">
        <v>0</v>
      </c>
      <c r="I7" s="12">
        <v>167</v>
      </c>
      <c r="J7" s="53">
        <v>351</v>
      </c>
    </row>
    <row r="8" spans="2:10">
      <c r="B8" s="64" t="s">
        <v>86</v>
      </c>
      <c r="C8" s="5">
        <v>48</v>
      </c>
      <c r="D8" s="5">
        <v>57</v>
      </c>
      <c r="E8" s="51">
        <v>35</v>
      </c>
      <c r="F8" s="39"/>
      <c r="G8" s="66" t="s">
        <v>27</v>
      </c>
      <c r="H8" s="49">
        <v>848</v>
      </c>
      <c r="I8" s="49">
        <v>873</v>
      </c>
      <c r="J8" s="52">
        <f>SUM(J3:J7)</f>
        <v>905</v>
      </c>
    </row>
    <row r="9" spans="2:10">
      <c r="B9" s="64" t="s">
        <v>149</v>
      </c>
      <c r="C9" s="5">
        <v>40</v>
      </c>
      <c r="D9" s="5">
        <v>35</v>
      </c>
      <c r="E9" s="51">
        <v>28</v>
      </c>
      <c r="F9" s="39"/>
      <c r="G9" s="63"/>
      <c r="H9" s="5"/>
    </row>
    <row r="10" spans="2:10">
      <c r="B10" s="64" t="s">
        <v>88</v>
      </c>
      <c r="C10" s="5">
        <v>30</v>
      </c>
      <c r="D10" s="5">
        <v>28</v>
      </c>
      <c r="E10" s="51">
        <v>41</v>
      </c>
      <c r="F10" s="39"/>
      <c r="G10" s="67" t="s">
        <v>138</v>
      </c>
      <c r="H10" s="5"/>
    </row>
    <row r="11" spans="2:10">
      <c r="B11" s="64" t="s">
        <v>150</v>
      </c>
      <c r="C11" s="5">
        <v>46</v>
      </c>
      <c r="D11" s="5">
        <v>43</v>
      </c>
      <c r="E11" s="51">
        <v>21</v>
      </c>
      <c r="F11" s="39"/>
      <c r="G11" s="64" t="s">
        <v>148</v>
      </c>
      <c r="H11" s="5">
        <v>19</v>
      </c>
      <c r="I11" s="5">
        <v>11</v>
      </c>
      <c r="J11" s="51">
        <v>6</v>
      </c>
    </row>
    <row r="12" spans="2:10">
      <c r="B12" s="64" t="s">
        <v>211</v>
      </c>
      <c r="C12" s="5">
        <v>0</v>
      </c>
      <c r="D12" s="5">
        <v>0</v>
      </c>
      <c r="E12" s="51">
        <v>18</v>
      </c>
      <c r="F12" s="39"/>
      <c r="G12" s="64" t="s">
        <v>90</v>
      </c>
      <c r="H12" s="51">
        <v>208</v>
      </c>
      <c r="I12" s="5">
        <v>207</v>
      </c>
      <c r="J12" s="51">
        <v>182</v>
      </c>
    </row>
    <row r="13" spans="2:10">
      <c r="B13" s="64" t="s">
        <v>125</v>
      </c>
      <c r="C13" s="5">
        <v>49</v>
      </c>
      <c r="D13" s="5">
        <v>39</v>
      </c>
      <c r="E13" s="51">
        <v>33</v>
      </c>
      <c r="F13" s="39"/>
      <c r="G13" s="64" t="s">
        <v>153</v>
      </c>
      <c r="H13" s="51">
        <v>194</v>
      </c>
      <c r="I13" s="5">
        <v>193</v>
      </c>
      <c r="J13" s="51">
        <v>204</v>
      </c>
    </row>
    <row r="14" spans="2:10">
      <c r="B14" s="64" t="s">
        <v>91</v>
      </c>
      <c r="C14" s="5">
        <v>147</v>
      </c>
      <c r="D14" s="5">
        <v>152</v>
      </c>
      <c r="E14" s="51">
        <v>159</v>
      </c>
      <c r="F14" s="39"/>
      <c r="G14" s="64" t="s">
        <v>154</v>
      </c>
      <c r="H14" s="51">
        <v>110</v>
      </c>
      <c r="I14" s="5">
        <v>115</v>
      </c>
      <c r="J14" s="51">
        <v>125</v>
      </c>
    </row>
    <row r="15" spans="2:10">
      <c r="B15" s="64" t="s">
        <v>92</v>
      </c>
      <c r="C15" s="5">
        <v>61</v>
      </c>
      <c r="D15" s="5">
        <v>78</v>
      </c>
      <c r="E15" s="51">
        <v>79</v>
      </c>
      <c r="F15" s="39"/>
      <c r="G15" s="64" t="s">
        <v>101</v>
      </c>
      <c r="H15" s="51">
        <v>32</v>
      </c>
      <c r="I15" s="5">
        <v>29</v>
      </c>
      <c r="J15" s="51">
        <v>29</v>
      </c>
    </row>
    <row r="16" spans="2:10">
      <c r="B16" s="64" t="s">
        <v>93</v>
      </c>
      <c r="C16" s="5">
        <v>14</v>
      </c>
      <c r="D16" s="5">
        <v>14</v>
      </c>
      <c r="E16" s="51">
        <v>12</v>
      </c>
      <c r="F16" s="39"/>
      <c r="G16" s="64" t="s">
        <v>107</v>
      </c>
      <c r="H16" s="51">
        <v>3</v>
      </c>
      <c r="I16" s="5">
        <v>3</v>
      </c>
      <c r="J16" s="51">
        <v>0</v>
      </c>
    </row>
    <row r="17" spans="2:10">
      <c r="B17" s="64" t="s">
        <v>94</v>
      </c>
      <c r="C17" s="5">
        <v>125</v>
      </c>
      <c r="D17" s="5">
        <v>127</v>
      </c>
      <c r="E17" s="51">
        <v>108</v>
      </c>
      <c r="F17" s="39"/>
      <c r="G17" s="64" t="s">
        <v>207</v>
      </c>
      <c r="H17" s="51">
        <v>18</v>
      </c>
      <c r="I17" s="5">
        <v>17</v>
      </c>
      <c r="J17" s="51">
        <v>14</v>
      </c>
    </row>
    <row r="18" spans="2:10">
      <c r="B18" s="64" t="s">
        <v>95</v>
      </c>
      <c r="C18" s="5">
        <v>109</v>
      </c>
      <c r="D18" s="5">
        <v>94</v>
      </c>
      <c r="E18" s="51">
        <v>101</v>
      </c>
      <c r="F18" s="39"/>
      <c r="G18" s="64" t="s">
        <v>116</v>
      </c>
      <c r="H18" s="53">
        <v>40</v>
      </c>
      <c r="I18" s="12">
        <v>41</v>
      </c>
      <c r="J18" s="53">
        <v>33</v>
      </c>
    </row>
    <row r="19" spans="2:10">
      <c r="B19" s="64" t="s">
        <v>96</v>
      </c>
      <c r="C19" s="5">
        <v>3</v>
      </c>
      <c r="D19" s="5">
        <v>5</v>
      </c>
      <c r="E19" s="51">
        <v>6</v>
      </c>
      <c r="F19" s="39"/>
      <c r="G19" s="66" t="s">
        <v>27</v>
      </c>
      <c r="H19" s="52">
        <v>624</v>
      </c>
      <c r="I19" s="49">
        <v>616</v>
      </c>
      <c r="J19" s="52">
        <f>SUM(J11:J18)</f>
        <v>593</v>
      </c>
    </row>
    <row r="20" spans="2:10">
      <c r="B20" s="64" t="s">
        <v>97</v>
      </c>
      <c r="C20" s="5">
        <v>190</v>
      </c>
      <c r="D20" s="5">
        <v>214</v>
      </c>
      <c r="E20" s="51">
        <v>219</v>
      </c>
      <c r="F20" s="39"/>
      <c r="G20" s="63"/>
      <c r="H20" s="52"/>
    </row>
    <row r="21" spans="2:10">
      <c r="B21" s="64" t="s">
        <v>99</v>
      </c>
      <c r="C21" s="5">
        <v>65</v>
      </c>
      <c r="D21" s="5">
        <v>74</v>
      </c>
      <c r="E21" s="51">
        <v>78</v>
      </c>
      <c r="F21" s="39"/>
      <c r="G21" s="67" t="s">
        <v>140</v>
      </c>
      <c r="H21" s="5"/>
    </row>
    <row r="22" spans="2:10">
      <c r="B22" s="64" t="s">
        <v>100</v>
      </c>
      <c r="C22" s="5">
        <v>2</v>
      </c>
      <c r="D22" s="5">
        <v>2</v>
      </c>
      <c r="E22" s="51">
        <v>0</v>
      </c>
      <c r="F22" s="39"/>
      <c r="G22" s="64" t="s">
        <v>82</v>
      </c>
      <c r="H22" s="5">
        <v>165</v>
      </c>
      <c r="I22" s="5">
        <v>169</v>
      </c>
      <c r="J22" s="51">
        <v>182</v>
      </c>
    </row>
    <row r="23" spans="2:10">
      <c r="B23" s="64" t="s">
        <v>102</v>
      </c>
      <c r="C23" s="5">
        <v>22</v>
      </c>
      <c r="D23" s="5">
        <v>18</v>
      </c>
      <c r="E23" s="51">
        <v>17</v>
      </c>
      <c r="F23" s="39"/>
      <c r="G23" s="64" t="s">
        <v>85</v>
      </c>
      <c r="H23" s="5">
        <v>862</v>
      </c>
      <c r="I23" s="5">
        <v>912</v>
      </c>
      <c r="J23" s="51">
        <v>875</v>
      </c>
    </row>
    <row r="24" spans="2:10">
      <c r="B24" s="64" t="s">
        <v>103</v>
      </c>
      <c r="C24" s="5">
        <v>22</v>
      </c>
      <c r="D24" s="5">
        <v>24</v>
      </c>
      <c r="E24" s="51">
        <v>24</v>
      </c>
      <c r="F24" s="39"/>
      <c r="G24" s="64" t="s">
        <v>89</v>
      </c>
      <c r="H24" s="12">
        <v>94</v>
      </c>
      <c r="I24" s="12">
        <v>94</v>
      </c>
      <c r="J24" s="53">
        <v>99</v>
      </c>
    </row>
    <row r="25" spans="2:10">
      <c r="B25" s="64" t="s">
        <v>104</v>
      </c>
      <c r="C25" s="5">
        <v>16</v>
      </c>
      <c r="D25" s="5">
        <v>20</v>
      </c>
      <c r="E25" s="51">
        <v>23</v>
      </c>
      <c r="F25" s="39"/>
      <c r="G25" s="66" t="s">
        <v>27</v>
      </c>
      <c r="H25" s="49">
        <v>1121</v>
      </c>
      <c r="I25" s="49">
        <v>1175</v>
      </c>
      <c r="J25" s="52">
        <f>SUM(J22:J24)</f>
        <v>1156</v>
      </c>
    </row>
    <row r="26" spans="2:10">
      <c r="B26" s="64" t="s">
        <v>184</v>
      </c>
      <c r="C26" s="5">
        <v>8</v>
      </c>
      <c r="D26" s="5">
        <v>16</v>
      </c>
      <c r="E26" s="51">
        <v>23</v>
      </c>
      <c r="F26" s="39"/>
      <c r="G26" s="63"/>
      <c r="H26" s="5"/>
    </row>
    <row r="27" spans="2:10">
      <c r="B27" s="64" t="s">
        <v>105</v>
      </c>
      <c r="C27" s="5">
        <v>86</v>
      </c>
      <c r="D27" s="5">
        <v>98</v>
      </c>
      <c r="E27" s="51">
        <v>93</v>
      </c>
      <c r="F27" s="39"/>
      <c r="G27" s="64" t="s">
        <v>235</v>
      </c>
      <c r="H27" s="50">
        <v>68</v>
      </c>
      <c r="I27" s="5">
        <v>74</v>
      </c>
      <c r="J27" s="51">
        <v>59</v>
      </c>
    </row>
    <row r="28" spans="2:10">
      <c r="B28" s="64" t="s">
        <v>106</v>
      </c>
      <c r="C28" s="5">
        <v>24</v>
      </c>
      <c r="D28" s="5">
        <v>41</v>
      </c>
      <c r="E28" s="51">
        <v>31</v>
      </c>
      <c r="F28" s="39"/>
      <c r="G28" s="64" t="s">
        <v>118</v>
      </c>
      <c r="H28" s="5">
        <v>415</v>
      </c>
      <c r="I28" s="5">
        <v>363</v>
      </c>
      <c r="J28" s="51">
        <v>379</v>
      </c>
    </row>
    <row r="29" spans="2:10">
      <c r="B29" s="64" t="s">
        <v>108</v>
      </c>
      <c r="C29" s="5">
        <v>15</v>
      </c>
      <c r="D29" s="5">
        <v>19</v>
      </c>
      <c r="E29" s="51">
        <v>13</v>
      </c>
      <c r="F29" s="39"/>
      <c r="G29" s="63"/>
      <c r="H29" s="5"/>
    </row>
    <row r="30" spans="2:10">
      <c r="B30" s="64" t="s">
        <v>109</v>
      </c>
      <c r="C30" s="5">
        <v>205</v>
      </c>
      <c r="D30" s="5">
        <v>189</v>
      </c>
      <c r="E30" s="51">
        <v>197</v>
      </c>
      <c r="F30" s="39"/>
      <c r="G30" s="66" t="s">
        <v>141</v>
      </c>
      <c r="H30" s="5"/>
    </row>
    <row r="31" spans="2:10">
      <c r="B31" s="64" t="s">
        <v>110</v>
      </c>
      <c r="C31" s="5">
        <v>239</v>
      </c>
      <c r="D31" s="5">
        <v>255</v>
      </c>
      <c r="E31" s="51">
        <v>262</v>
      </c>
      <c r="F31" s="39"/>
      <c r="G31" s="63" t="s">
        <v>159</v>
      </c>
      <c r="H31" s="5">
        <v>119</v>
      </c>
      <c r="I31" s="5">
        <v>112</v>
      </c>
      <c r="J31" s="51">
        <v>113</v>
      </c>
    </row>
    <row r="32" spans="2:10">
      <c r="B32" s="64" t="s">
        <v>111</v>
      </c>
      <c r="C32" s="5">
        <v>30</v>
      </c>
      <c r="D32" s="5">
        <v>29</v>
      </c>
      <c r="E32" s="51">
        <v>23</v>
      </c>
      <c r="F32" s="39"/>
      <c r="G32" s="63" t="s">
        <v>172</v>
      </c>
      <c r="H32" s="5">
        <v>212</v>
      </c>
      <c r="I32" s="5">
        <v>309</v>
      </c>
      <c r="J32" s="51">
        <v>314</v>
      </c>
    </row>
    <row r="33" spans="1:10">
      <c r="B33" s="64" t="s">
        <v>112</v>
      </c>
      <c r="C33" s="5">
        <v>32</v>
      </c>
      <c r="D33" s="5">
        <v>30</v>
      </c>
      <c r="E33" s="51">
        <v>30</v>
      </c>
      <c r="F33" s="39"/>
      <c r="G33" s="63" t="s">
        <v>208</v>
      </c>
      <c r="H33" s="5">
        <v>0</v>
      </c>
      <c r="I33" s="5">
        <v>0</v>
      </c>
      <c r="J33" s="51">
        <v>36</v>
      </c>
    </row>
    <row r="34" spans="1:10">
      <c r="B34" s="64" t="s">
        <v>113</v>
      </c>
      <c r="C34" s="5">
        <v>10</v>
      </c>
      <c r="D34" s="5">
        <v>7</v>
      </c>
      <c r="E34" s="51">
        <v>12</v>
      </c>
      <c r="F34" s="39"/>
      <c r="G34" s="64" t="s">
        <v>120</v>
      </c>
      <c r="H34" s="5">
        <v>103</v>
      </c>
      <c r="I34" s="5">
        <v>117</v>
      </c>
      <c r="J34" s="51">
        <v>107</v>
      </c>
    </row>
    <row r="35" spans="1:10">
      <c r="B35" s="64" t="s">
        <v>114</v>
      </c>
      <c r="C35" s="5">
        <v>54</v>
      </c>
      <c r="D35" s="5">
        <v>36</v>
      </c>
      <c r="E35" s="51">
        <v>34</v>
      </c>
      <c r="F35" s="39"/>
      <c r="G35" s="64" t="s">
        <v>121</v>
      </c>
      <c r="H35" s="76">
        <v>52</v>
      </c>
      <c r="I35" s="76">
        <v>78</v>
      </c>
      <c r="J35" s="53">
        <v>74</v>
      </c>
    </row>
    <row r="36" spans="1:10">
      <c r="B36" s="64" t="s">
        <v>115</v>
      </c>
      <c r="C36" s="5">
        <v>44</v>
      </c>
      <c r="D36" s="5">
        <v>57</v>
      </c>
      <c r="E36" s="51">
        <v>40</v>
      </c>
      <c r="F36" s="39"/>
      <c r="G36" s="70"/>
      <c r="H36" s="49">
        <v>486</v>
      </c>
      <c r="I36" s="49">
        <v>616</v>
      </c>
      <c r="J36" s="52">
        <f>SUM(J31:J35)</f>
        <v>644</v>
      </c>
    </row>
    <row r="37" spans="1:10">
      <c r="B37" s="64" t="s">
        <v>117</v>
      </c>
      <c r="C37" s="5">
        <v>58</v>
      </c>
      <c r="D37" s="5">
        <v>51</v>
      </c>
      <c r="E37" s="51">
        <v>52</v>
      </c>
      <c r="F37" s="39"/>
      <c r="G37" s="66" t="s">
        <v>132</v>
      </c>
    </row>
    <row r="38" spans="1:10">
      <c r="B38" s="64" t="s">
        <v>185</v>
      </c>
      <c r="C38" s="5">
        <v>16</v>
      </c>
      <c r="D38" s="5">
        <v>22</v>
      </c>
      <c r="E38" s="51">
        <v>20</v>
      </c>
      <c r="F38" s="39"/>
      <c r="G38" s="66" t="s">
        <v>187</v>
      </c>
    </row>
    <row r="39" spans="1:10">
      <c r="B39" s="64" t="s">
        <v>189</v>
      </c>
      <c r="C39" s="12">
        <v>12</v>
      </c>
      <c r="D39" s="12">
        <v>10</v>
      </c>
      <c r="E39" s="53">
        <v>17</v>
      </c>
      <c r="F39" s="39"/>
      <c r="G39" s="66" t="s">
        <v>213</v>
      </c>
    </row>
    <row r="40" spans="1:10">
      <c r="B40" s="66" t="s">
        <v>27</v>
      </c>
      <c r="C40" s="49">
        <v>2129</v>
      </c>
      <c r="D40" s="49">
        <v>2217</v>
      </c>
      <c r="E40" s="52">
        <f>SUM(E3:E39)</f>
        <v>2207</v>
      </c>
      <c r="F40" s="39"/>
      <c r="G40" s="66" t="s">
        <v>215</v>
      </c>
    </row>
    <row r="41" spans="1:10">
      <c r="B41" s="63"/>
      <c r="C41" s="39"/>
      <c r="D41" s="39"/>
      <c r="E41" s="51"/>
      <c r="F41" s="39"/>
    </row>
    <row r="42" spans="1:10">
      <c r="C42" s="63"/>
      <c r="D42" s="66"/>
      <c r="E42" s="69"/>
      <c r="F42" s="39"/>
      <c r="G42" s="66"/>
    </row>
    <row r="43" spans="1:10">
      <c r="A43" s="39"/>
      <c r="C43" s="39"/>
      <c r="D43" s="63"/>
      <c r="G43" s="39"/>
    </row>
    <row r="44" spans="1:10">
      <c r="B44" s="39"/>
      <c r="C44" s="39"/>
    </row>
  </sheetData>
  <phoneticPr fontId="0" type="noConversion"/>
  <printOptions gridLinesSet="0"/>
  <pageMargins left="0.24" right="0.24" top="0.66" bottom="0.5" header="0.27" footer="0.27"/>
  <pageSetup scale="89" orientation="landscape" horizontalDpi="4294967292" verticalDpi="300" r:id="rId1"/>
  <headerFooter alignWithMargins="0">
    <oddHeader>&amp;C&amp;"Times New Roman,Bold"&amp;11&amp;UCOMPARISON OF ENROLLMENT BY MAJOR
&amp;U2008-2010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BF1CB9D051C4B97EB08FCA581C19D" ma:contentTypeVersion="0" ma:contentTypeDescription="Create a new document." ma:contentTypeScope="" ma:versionID="29b6d589d6c5589cf9297998bd83ba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2451CB-0D43-430B-8C44-EA50334870DF}"/>
</file>

<file path=customXml/itemProps2.xml><?xml version="1.0" encoding="utf-8"?>
<ds:datastoreItem xmlns:ds="http://schemas.openxmlformats.org/officeDocument/2006/customXml" ds:itemID="{AF271B6E-D445-4C32-8280-EAD77FDF2EEF}"/>
</file>

<file path=customXml/itemProps3.xml><?xml version="1.0" encoding="utf-8"?>
<ds:datastoreItem xmlns:ds="http://schemas.openxmlformats.org/officeDocument/2006/customXml" ds:itemID="{8EBD30EA-E4AD-4B37-81CB-69BF2A239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ENROLLMENT</vt:lpstr>
      <vt:lpstr>RELIGIONS</vt:lpstr>
      <vt:lpstr>STATES REPRESENTED</vt:lpstr>
      <vt:lpstr>COUNTY AND COUNTRY</vt:lpstr>
      <vt:lpstr>MAJORS</vt:lpstr>
      <vt:lpstr>3 YEAR COMP MAJORS</vt:lpstr>
      <vt:lpstr>'COUNTY AND COUNTRY'!_TOT1</vt:lpstr>
      <vt:lpstr>_TOT1</vt:lpstr>
      <vt:lpstr>'3 YEAR COMP MAJORS'!Print_Area_MI</vt:lpstr>
      <vt:lpstr>'COUNTY AND COUNTRY'!Print_Area_MI</vt:lpstr>
      <vt:lpstr>ENROLLMENT!Print_Area_MI</vt:lpstr>
      <vt:lpstr>MAJORS!Print_Area_MI</vt:lpstr>
      <vt:lpstr>RELIGIONS!Print_Area_MI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Life/Residence Life</dc:creator>
  <cp:lastModifiedBy>Elon University</cp:lastModifiedBy>
  <cp:lastPrinted>2010-02-15T14:24:51Z</cp:lastPrinted>
  <dcterms:created xsi:type="dcterms:W3CDTF">1999-09-08T13:32:08Z</dcterms:created>
  <dcterms:modified xsi:type="dcterms:W3CDTF">2010-02-17T14:47:08Z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0x01010032CBF1CB9D051C4B97EB08FCA581C19D</vt:lpwstr>
  </property>
</Properties>
</file>