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elonuniversity-my.sharepoint.com/personal/chayes10_elon_edu/Documents/reports/Registrars Report/"/>
    </mc:Choice>
  </mc:AlternateContent>
  <bookViews>
    <workbookView xWindow="-15" yWindow="-15" windowWidth="15480" windowHeight="11640" tabRatio="674"/>
  </bookViews>
  <sheets>
    <sheet name="COVER" sheetId="1" r:id="rId1"/>
    <sheet name="ENROLLMENT" sheetId="2" r:id="rId2"/>
    <sheet name="RELIGOUS TRADITIONS" sheetId="3" r:id="rId3"/>
    <sheet name="STATES REPRESENTED" sheetId="11" r:id="rId4"/>
    <sheet name="COUNTY AND COUNTRY" sheetId="4" r:id="rId5"/>
    <sheet name="MAJORS" sheetId="6" r:id="rId6"/>
    <sheet name="3 YEAR COMP MAJORS" sheetId="8" r:id="rId7"/>
    <sheet name="Sheet1" sheetId="12" r:id="rId8"/>
  </sheets>
  <definedNames>
    <definedName name="_Key1" localSheetId="4" hidden="1">'COUNTY AND COUNTRY'!$B$3</definedName>
    <definedName name="_Key1" hidden="1">'RELIGOUS TRADITIONS'!#REF!</definedName>
    <definedName name="_Key2" hidden="1">'COUNTY AND COUNTRY'!$A$3</definedName>
    <definedName name="_Order1" hidden="1">0</definedName>
    <definedName name="_Order2" hidden="1">255</definedName>
    <definedName name="_Regression_Int" localSheetId="6" hidden="1">1</definedName>
    <definedName name="_Regression_Int" localSheetId="4" hidden="1">1</definedName>
    <definedName name="_Regression_Int" localSheetId="1" hidden="1">1</definedName>
    <definedName name="_Regression_Int" localSheetId="5" hidden="1">1</definedName>
    <definedName name="_Regression_Int" localSheetId="2" hidden="1">1</definedName>
    <definedName name="_Sort" localSheetId="4" hidden="1">'COUNTY AND COUNTRY'!$A$8:$C$23</definedName>
    <definedName name="_Sort" hidden="1">'RELIGOUS TRADITIONS'!#REF!</definedName>
    <definedName name="_TOT1" localSheetId="4">'COUNTY AND COUNTRY'!$B$26</definedName>
    <definedName name="_TOT1">'RELIGOUS TRADITIONS'!$C$23</definedName>
    <definedName name="Print_Area_MI" localSheetId="6">'3 YEAR COMP MAJORS'!$B$1:$B$45</definedName>
    <definedName name="Print_Area_MI" localSheetId="4">'COUNTY AND COUNTRY'!$A$1:$F$52</definedName>
    <definedName name="Print_Area_MI" localSheetId="1">ENROLLMENT!$A$1:$L$34</definedName>
    <definedName name="Print_Area_MI" localSheetId="5">MAJORS!$A$1:$D$70</definedName>
    <definedName name="Print_Area_MI" localSheetId="2">'RELIGOUS TRADITIONS'!$B$1:$D$28</definedName>
    <definedName name="Print_Area_MI">#REF!</definedName>
  </definedNames>
  <calcPr calcId="152511"/>
</workbook>
</file>

<file path=xl/calcChain.xml><?xml version="1.0" encoding="utf-8"?>
<calcChain xmlns="http://schemas.openxmlformats.org/spreadsheetml/2006/main">
  <c r="C25" i="4" l="1"/>
  <c r="C24" i="4"/>
  <c r="C23" i="4"/>
  <c r="C22" i="4"/>
  <c r="C21" i="4"/>
  <c r="C20" i="4"/>
  <c r="C19" i="4"/>
  <c r="C18" i="4"/>
  <c r="C17" i="4"/>
  <c r="C16" i="4"/>
  <c r="C15" i="4"/>
  <c r="C14" i="4"/>
  <c r="C12" i="4"/>
  <c r="C13" i="4"/>
  <c r="C11" i="4"/>
  <c r="C10" i="4"/>
  <c r="C9" i="4"/>
  <c r="C8" i="4"/>
  <c r="C7" i="4"/>
  <c r="C6" i="4"/>
  <c r="C5" i="4"/>
  <c r="C4" i="4"/>
  <c r="C3" i="4"/>
  <c r="F47" i="4"/>
  <c r="B35" i="11"/>
  <c r="C34" i="11"/>
  <c r="C33" i="11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C5" i="11"/>
  <c r="C4" i="11"/>
  <c r="C3" i="11"/>
  <c r="C2" i="11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C43" i="8"/>
  <c r="E43" i="8"/>
  <c r="J40" i="8"/>
  <c r="H29" i="8"/>
  <c r="J29" i="8"/>
  <c r="I29" i="8"/>
  <c r="J9" i="8"/>
  <c r="J18" i="8"/>
  <c r="H18" i="8"/>
  <c r="H9" i="8"/>
  <c r="B42" i="6"/>
  <c r="F39" i="6"/>
  <c r="F28" i="6"/>
  <c r="F17" i="6"/>
  <c r="F9" i="6"/>
  <c r="B26" i="4"/>
  <c r="C26" i="4" s="1"/>
  <c r="I40" i="8"/>
  <c r="I18" i="8"/>
  <c r="I9" i="8"/>
  <c r="D43" i="8"/>
  <c r="H19" i="2"/>
  <c r="C35" i="11"/>
  <c r="K20" i="2"/>
  <c r="J20" i="2"/>
  <c r="L20" i="2" s="1"/>
  <c r="H20" i="2"/>
  <c r="D20" i="2"/>
  <c r="K18" i="2"/>
  <c r="K21" i="2"/>
  <c r="K23" i="2" s="1"/>
  <c r="J21" i="2"/>
  <c r="G23" i="2"/>
  <c r="H23" i="2"/>
  <c r="F23" i="2"/>
  <c r="C23" i="2"/>
  <c r="B23" i="2"/>
  <c r="D23" i="2" s="1"/>
  <c r="K22" i="2"/>
  <c r="K19" i="2"/>
  <c r="L19" i="2"/>
  <c r="J22" i="2"/>
  <c r="L22" i="2"/>
  <c r="J19" i="2"/>
  <c r="D19" i="2"/>
  <c r="J18" i="2"/>
  <c r="J23" i="2" s="1"/>
  <c r="J10" i="2"/>
  <c r="L10" i="2" s="1"/>
  <c r="H18" i="2"/>
  <c r="D18" i="2"/>
  <c r="G8" i="2"/>
  <c r="G14" i="2"/>
  <c r="F8" i="2"/>
  <c r="F14" i="2"/>
  <c r="F25" i="2"/>
  <c r="F29" i="2"/>
  <c r="K7" i="2"/>
  <c r="J7" i="2"/>
  <c r="L7" i="2" s="1"/>
  <c r="K6" i="2"/>
  <c r="J6" i="2"/>
  <c r="L6" i="2" s="1"/>
  <c r="L8" i="2" s="1"/>
  <c r="J13" i="2"/>
  <c r="K13" i="2"/>
  <c r="K10" i="2"/>
  <c r="J11" i="2"/>
  <c r="L11" i="2" s="1"/>
  <c r="K11" i="2"/>
  <c r="J12" i="2"/>
  <c r="K12" i="2"/>
  <c r="L12" i="2" s="1"/>
  <c r="H7" i="2"/>
  <c r="H6" i="2"/>
  <c r="H8" i="2" s="1"/>
  <c r="H14" i="2" s="1"/>
  <c r="H25" i="2" s="1"/>
  <c r="H10" i="2"/>
  <c r="H11" i="2"/>
  <c r="H12" i="2"/>
  <c r="H13" i="2"/>
  <c r="D7" i="2"/>
  <c r="D8" i="2"/>
  <c r="D14" i="2" s="1"/>
  <c r="D25" i="2" s="1"/>
  <c r="D29" i="2" s="1"/>
  <c r="D30" i="2" s="1"/>
  <c r="D6" i="2"/>
  <c r="D13" i="2"/>
  <c r="D10" i="2"/>
  <c r="D11" i="2"/>
  <c r="D12" i="2"/>
  <c r="C8" i="2"/>
  <c r="C14" i="2"/>
  <c r="B8" i="2"/>
  <c r="B14" i="2" s="1"/>
  <c r="B25" i="2" s="1"/>
  <c r="B29" i="2" s="1"/>
  <c r="B30" i="2" s="1"/>
  <c r="D28" i="2"/>
  <c r="D22" i="2"/>
  <c r="D21" i="2"/>
  <c r="H21" i="2"/>
  <c r="H22" i="2"/>
  <c r="H28" i="2"/>
  <c r="J28" i="2"/>
  <c r="L28" i="2" s="1"/>
  <c r="K28" i="2"/>
  <c r="C23" i="3"/>
  <c r="J8" i="2"/>
  <c r="J14" i="2" s="1"/>
  <c r="J25" i="2" s="1"/>
  <c r="J29" i="2" s="1"/>
  <c r="C25" i="2"/>
  <c r="C29" i="2"/>
  <c r="C30" i="2" s="1"/>
  <c r="L21" i="2"/>
  <c r="G25" i="2"/>
  <c r="G29" i="2" s="1"/>
  <c r="G30" i="2" s="1"/>
  <c r="L13" i="2"/>
  <c r="K8" i="2"/>
  <c r="K14" i="2"/>
  <c r="K25" i="2" l="1"/>
  <c r="L23" i="2"/>
  <c r="L14" i="2"/>
  <c r="L25" i="2" s="1"/>
  <c r="L29" i="2" s="1"/>
  <c r="L30" i="2" s="1"/>
  <c r="H29" i="2"/>
  <c r="H30" i="2" s="1"/>
  <c r="L18" i="2"/>
  <c r="K29" i="2"/>
  <c r="K30" i="2" s="1"/>
  <c r="J30" i="2"/>
  <c r="F30" i="2"/>
</calcChain>
</file>

<file path=xl/sharedStrings.xml><?xml version="1.0" encoding="utf-8"?>
<sst xmlns="http://schemas.openxmlformats.org/spreadsheetml/2006/main" count="356" uniqueCount="255">
  <si>
    <t>R E G I S T R A R ' S  R E P O R T</t>
  </si>
  <si>
    <t>Part I</t>
  </si>
  <si>
    <t>Enrollment Report</t>
  </si>
  <si>
    <t>Part II</t>
  </si>
  <si>
    <t>Part III</t>
  </si>
  <si>
    <t>MALE</t>
  </si>
  <si>
    <t>FEMALE</t>
  </si>
  <si>
    <t>TOTAL</t>
  </si>
  <si>
    <t>PART-</t>
  </si>
  <si>
    <t>FULL-</t>
  </si>
  <si>
    <t>COMBINED</t>
  </si>
  <si>
    <t>TIME</t>
  </si>
  <si>
    <t>First Time In College</t>
  </si>
  <si>
    <t>Other Freshmen</t>
  </si>
  <si>
    <t xml:space="preserve">  Total Freshmen</t>
  </si>
  <si>
    <t xml:space="preserve"> </t>
  </si>
  <si>
    <t>Sophomores</t>
  </si>
  <si>
    <t>Juniors</t>
  </si>
  <si>
    <t>Seniors</t>
  </si>
  <si>
    <t>Special Undergraduate Students</t>
  </si>
  <si>
    <t>Total Undergraduate Enrollment</t>
  </si>
  <si>
    <t>GRADUATE ENROLLMENT</t>
  </si>
  <si>
    <t>Total Graduate Enrollment</t>
  </si>
  <si>
    <t>TOTAL ENROLLMENT</t>
  </si>
  <si>
    <t>HOUSING</t>
  </si>
  <si>
    <t>Residence Hall</t>
  </si>
  <si>
    <t>Commuter</t>
  </si>
  <si>
    <t>Total</t>
  </si>
  <si>
    <t>ENROLLMENT</t>
  </si>
  <si>
    <t>Catholic</t>
  </si>
  <si>
    <t>Methodist</t>
  </si>
  <si>
    <t>Baptist</t>
  </si>
  <si>
    <t>Presbyterian</t>
  </si>
  <si>
    <t>Episcopalian</t>
  </si>
  <si>
    <t>Lutheran</t>
  </si>
  <si>
    <t>United Church of Christ</t>
  </si>
  <si>
    <t>Jewish</t>
  </si>
  <si>
    <t>No Preference</t>
  </si>
  <si>
    <t>STATES REPRESENTED</t>
  </si>
  <si>
    <t>North Carolina</t>
  </si>
  <si>
    <t>Virginia</t>
  </si>
  <si>
    <t>Maryland</t>
  </si>
  <si>
    <t>New Jersey</t>
  </si>
  <si>
    <t>Pennsylvania</t>
  </si>
  <si>
    <t>Florida</t>
  </si>
  <si>
    <t>New York</t>
  </si>
  <si>
    <t>Connecticut</t>
  </si>
  <si>
    <t>Massachusetts</t>
  </si>
  <si>
    <t>Georgia</t>
  </si>
  <si>
    <t>Ohio</t>
  </si>
  <si>
    <t>Delaware</t>
  </si>
  <si>
    <t>South Carolina</t>
  </si>
  <si>
    <t>West Virginia</t>
  </si>
  <si>
    <t>Maine</t>
  </si>
  <si>
    <t>Vermont</t>
  </si>
  <si>
    <t>New Hampshire</t>
  </si>
  <si>
    <t>Rhode Island</t>
  </si>
  <si>
    <t>Tennessee</t>
  </si>
  <si>
    <t>Texas</t>
  </si>
  <si>
    <t>COUNTIES</t>
  </si>
  <si>
    <t>% OF TOTAL NC</t>
  </si>
  <si>
    <t>REPRESENTED</t>
  </si>
  <si>
    <t>Alamance</t>
  </si>
  <si>
    <t>Guilford</t>
  </si>
  <si>
    <t>Wake</t>
  </si>
  <si>
    <t>Mecklenburg</t>
  </si>
  <si>
    <t>Durham</t>
  </si>
  <si>
    <t>Forsyth</t>
  </si>
  <si>
    <t>Orange</t>
  </si>
  <si>
    <t>Cumberland</t>
  </si>
  <si>
    <t>Rockingham</t>
  </si>
  <si>
    <t>Davidson</t>
  </si>
  <si>
    <t>Randolph</t>
  </si>
  <si>
    <t>Catawba</t>
  </si>
  <si>
    <t>New Hanover</t>
  </si>
  <si>
    <t>Buncombe</t>
  </si>
  <si>
    <t>Other Counties</t>
  </si>
  <si>
    <t>FOREIGN COUNTRIES REPRESENTED</t>
  </si>
  <si>
    <t>Japan</t>
  </si>
  <si>
    <t>South Africa</t>
  </si>
  <si>
    <t>Germany</t>
  </si>
  <si>
    <t>UNDERGRADUATE</t>
  </si>
  <si>
    <t>Accounting</t>
  </si>
  <si>
    <t>Art</t>
  </si>
  <si>
    <t>Biology</t>
  </si>
  <si>
    <t>Business Administration</t>
  </si>
  <si>
    <t>Chemistry</t>
  </si>
  <si>
    <t>Communications</t>
  </si>
  <si>
    <t>Computer Science</t>
  </si>
  <si>
    <t>Economics</t>
  </si>
  <si>
    <t>Elementary Education</t>
  </si>
  <si>
    <t>English</t>
  </si>
  <si>
    <t>Environmental Studies</t>
  </si>
  <si>
    <t>French</t>
  </si>
  <si>
    <t>History</t>
  </si>
  <si>
    <t>Human Services</t>
  </si>
  <si>
    <t>Independent Major</t>
  </si>
  <si>
    <t>International Studies</t>
  </si>
  <si>
    <t>Journalism</t>
  </si>
  <si>
    <t>Mathematics</t>
  </si>
  <si>
    <t>Medical Technology</t>
  </si>
  <si>
    <t>Middle Grades Education</t>
  </si>
  <si>
    <t>Music</t>
  </si>
  <si>
    <t>Music Education</t>
  </si>
  <si>
    <t>Music Performance</t>
  </si>
  <si>
    <t>Music Theatre</t>
  </si>
  <si>
    <t>Philosophy</t>
  </si>
  <si>
    <t>Physical Education</t>
  </si>
  <si>
    <t>Physics</t>
  </si>
  <si>
    <t>Political Science</t>
  </si>
  <si>
    <t>Psychology</t>
  </si>
  <si>
    <t>Public Administration</t>
  </si>
  <si>
    <t>Religious Studies</t>
  </si>
  <si>
    <t>Science Education</t>
  </si>
  <si>
    <t>Sociology</t>
  </si>
  <si>
    <t>Spanish</t>
  </si>
  <si>
    <t>Special Education</t>
  </si>
  <si>
    <t>Theatre Art</t>
  </si>
  <si>
    <t>Undecided</t>
  </si>
  <si>
    <t>GRADUATE</t>
  </si>
  <si>
    <t>Master of Business Administration</t>
  </si>
  <si>
    <t>Master of Education</t>
  </si>
  <si>
    <t>Protestant</t>
  </si>
  <si>
    <t>Costa Rica</t>
  </si>
  <si>
    <t>Bahamas</t>
  </si>
  <si>
    <t>Engineering</t>
  </si>
  <si>
    <t>California</t>
  </si>
  <si>
    <t>Illinois</t>
  </si>
  <si>
    <t>Kentucky</t>
  </si>
  <si>
    <t>Louisiana</t>
  </si>
  <si>
    <t>Missouri</t>
  </si>
  <si>
    <t>Poland</t>
  </si>
  <si>
    <t>*INCLUDES DOUBLE AND TRIPLE MAJORS.</t>
  </si>
  <si>
    <t>Theatre Arts</t>
  </si>
  <si>
    <t>Gaston</t>
  </si>
  <si>
    <t>Moore</t>
  </si>
  <si>
    <t>College of Arts and Sciences</t>
  </si>
  <si>
    <t>School of Communications</t>
  </si>
  <si>
    <t>School of Education</t>
  </si>
  <si>
    <t>The Love School of Business</t>
  </si>
  <si>
    <t>Love School of Business</t>
  </si>
  <si>
    <t>Graduate</t>
  </si>
  <si>
    <t>Christian</t>
  </si>
  <si>
    <t>Mexico</t>
  </si>
  <si>
    <t>Canada</t>
  </si>
  <si>
    <t>Henderson</t>
  </si>
  <si>
    <t>Iredell</t>
  </si>
  <si>
    <t>Athletic Training</t>
  </si>
  <si>
    <t>Computer Information Systems</t>
  </si>
  <si>
    <t>Dance</t>
  </si>
  <si>
    <t>*Includes double and triple majors</t>
  </si>
  <si>
    <t>% TOTAL  ENROLLMENT</t>
  </si>
  <si>
    <t>Exercise/Sport Science</t>
  </si>
  <si>
    <t>Ghana</t>
  </si>
  <si>
    <t>United Kingdom</t>
  </si>
  <si>
    <t>Honduras</t>
  </si>
  <si>
    <t>Doctor of Physical Therapy</t>
  </si>
  <si>
    <t>Sweden</t>
  </si>
  <si>
    <t>Panama</t>
  </si>
  <si>
    <t>Chatham</t>
  </si>
  <si>
    <t>Cabarrus</t>
  </si>
  <si>
    <t>Netherlands</t>
  </si>
  <si>
    <t>Michigan</t>
  </si>
  <si>
    <t>Colorado</t>
  </si>
  <si>
    <t>Carteret</t>
  </si>
  <si>
    <t>Union</t>
  </si>
  <si>
    <t>Australia</t>
  </si>
  <si>
    <t>Spain</t>
  </si>
  <si>
    <t>Juris Doctorate</t>
  </si>
  <si>
    <t>Guatemala</t>
  </si>
  <si>
    <t>Thailand</t>
  </si>
  <si>
    <t>Hong Kong</t>
  </si>
  <si>
    <t>France</t>
  </si>
  <si>
    <t>Switzerland</t>
  </si>
  <si>
    <t>Argentina</t>
  </si>
  <si>
    <t>Theatre Studies</t>
  </si>
  <si>
    <t>Theatre Design &amp; Production</t>
  </si>
  <si>
    <t>Italy</t>
  </si>
  <si>
    <t xml:space="preserve">Theatre Design &amp; Production </t>
  </si>
  <si>
    <t>Master of Arts - Interactive Media</t>
  </si>
  <si>
    <t xml:space="preserve">% TOTAL  </t>
  </si>
  <si>
    <t>Church of Christ</t>
  </si>
  <si>
    <t>Church of God</t>
  </si>
  <si>
    <t>Pentecostal</t>
  </si>
  <si>
    <t>Hindu</t>
  </si>
  <si>
    <t>Quaker</t>
  </si>
  <si>
    <t>Buddhism</t>
  </si>
  <si>
    <t>Assembly of God</t>
  </si>
  <si>
    <t>Mormon</t>
  </si>
  <si>
    <t>Muslim</t>
  </si>
  <si>
    <t>Unknown*</t>
  </si>
  <si>
    <t>*Student did not disclose. Optional item on application.</t>
  </si>
  <si>
    <t>Physical Education and Health</t>
  </si>
  <si>
    <t>2009*</t>
  </si>
  <si>
    <t>Alabama</t>
  </si>
  <si>
    <t>Indiana</t>
  </si>
  <si>
    <t>District of Columbia</t>
  </si>
  <si>
    <t>Kansas</t>
  </si>
  <si>
    <t>Wisconsin</t>
  </si>
  <si>
    <t>Other States &amp; For. Countries</t>
  </si>
  <si>
    <t>Afganistan</t>
  </si>
  <si>
    <t>Brazil</t>
  </si>
  <si>
    <t>Colombia</t>
  </si>
  <si>
    <t>Iraq</t>
  </si>
  <si>
    <t>Ireland</t>
  </si>
  <si>
    <t>Jordan</t>
  </si>
  <si>
    <t>Nepal</t>
  </si>
  <si>
    <t>Nicaragua</t>
  </si>
  <si>
    <t>Peru</t>
  </si>
  <si>
    <t>Trinidad</t>
  </si>
  <si>
    <t>Zimbabwe</t>
  </si>
  <si>
    <t>County, Foreign Countries and Majors</t>
  </si>
  <si>
    <t>Non-Degree</t>
  </si>
  <si>
    <t>Religious Traditions (Undergraduates)</t>
  </si>
  <si>
    <t>2010*</t>
  </si>
  <si>
    <t>China</t>
  </si>
  <si>
    <t>Denmark</t>
  </si>
  <si>
    <t>Singapore</t>
  </si>
  <si>
    <t>SPRING 2011</t>
  </si>
  <si>
    <t>February 15, 2011</t>
  </si>
  <si>
    <t>Students are enrolled from 72 North Carolina counties.</t>
  </si>
  <si>
    <t xml:space="preserve">Anthropology </t>
  </si>
  <si>
    <t>Communication Science</t>
  </si>
  <si>
    <t xml:space="preserve">Art History </t>
  </si>
  <si>
    <t>Biochemistry</t>
  </si>
  <si>
    <t>Media Arts &amp; Entertainment</t>
  </si>
  <si>
    <t>Sport and Event Management</t>
  </si>
  <si>
    <t>Strategic Communications</t>
  </si>
  <si>
    <t>Dance Performance/Choreography</t>
  </si>
  <si>
    <t>Environmental and Ecological Science</t>
  </si>
  <si>
    <t>Human Service Studies</t>
  </si>
  <si>
    <t>Entrepreneurship</t>
  </si>
  <si>
    <t>Finance</t>
  </si>
  <si>
    <t>Management</t>
  </si>
  <si>
    <t>Marketing</t>
  </si>
  <si>
    <t xml:space="preserve">Music Technology </t>
  </si>
  <si>
    <t>Statistics</t>
  </si>
  <si>
    <t>International Business</t>
  </si>
  <si>
    <t>2011*</t>
  </si>
  <si>
    <t>Manangement</t>
  </si>
  <si>
    <t>Austria</t>
  </si>
  <si>
    <t>Belgium</t>
  </si>
  <si>
    <t>Chile</t>
  </si>
  <si>
    <t>Czech Republic</t>
  </si>
  <si>
    <t>Greece</t>
  </si>
  <si>
    <t>Israel</t>
  </si>
  <si>
    <t>Jamaica</t>
  </si>
  <si>
    <t>Kenya</t>
  </si>
  <si>
    <t>Russia</t>
  </si>
  <si>
    <t>Saudi Arabia</t>
  </si>
  <si>
    <t>Tunisia</t>
  </si>
  <si>
    <t>Venezuela</t>
  </si>
  <si>
    <t>Represented in the total student enrollment are 48 states, the District of Columbia and 49 foreign countries.</t>
  </si>
  <si>
    <t>Breakdown by Religious Tradition, State,</t>
  </si>
  <si>
    <t>Comparison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</si>
</sst>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0.0%"/>
    <numFmt numFmtId="166" formatCode="0.0_)"/>
  </numFmts>
  <fonts count="39" x14ac:knownFonts="1">
    <font>
      <sz val="12"/>
      <name val="Helv"/>
    </font>
    <font>
      <b/>
      <sz val="10"/>
      <name val="Arial"/>
      <family val="2"/>
    </font>
    <font>
      <sz val="10"/>
      <name val="Arial"/>
      <family val="2"/>
    </font>
    <font>
      <sz val="12"/>
      <name val="Helv"/>
    </font>
    <font>
      <b/>
      <sz val="12"/>
      <name val="Helv"/>
    </font>
    <font>
      <sz val="12"/>
      <name val="Times New Roman"/>
      <family val="1"/>
    </font>
    <font>
      <b/>
      <sz val="12"/>
      <name val="Times New Roman"/>
      <family val="1"/>
    </font>
    <font>
      <u/>
      <sz val="12"/>
      <name val="Times New Roman"/>
      <family val="1"/>
    </font>
    <font>
      <sz val="14"/>
      <name val="Times New Roman"/>
      <family val="1"/>
    </font>
    <font>
      <b/>
      <u val="double"/>
      <sz val="12"/>
      <name val="Times New Roman"/>
      <family val="1"/>
    </font>
    <font>
      <b/>
      <sz val="14"/>
      <name val="Times New Roman"/>
      <family val="1"/>
    </font>
    <font>
      <sz val="12"/>
      <name val="Helv"/>
    </font>
    <font>
      <u/>
      <sz val="11"/>
      <name val="Times New Roman"/>
      <family val="1"/>
    </font>
    <font>
      <sz val="11"/>
      <name val="Times New Roman"/>
      <family val="1"/>
    </font>
    <font>
      <b/>
      <sz val="26"/>
      <name val="Times New Roman"/>
      <family val="1"/>
    </font>
    <font>
      <b/>
      <u/>
      <sz val="11"/>
      <name val="Times New Roman"/>
      <family val="1"/>
    </font>
    <font>
      <b/>
      <sz val="16"/>
      <name val="Times New Roman"/>
      <family val="1"/>
    </font>
    <font>
      <b/>
      <i/>
      <sz val="26"/>
      <name val="Times New Roman"/>
      <family val="1"/>
    </font>
    <font>
      <b/>
      <sz val="11"/>
      <name val="Helv"/>
    </font>
    <font>
      <sz val="11"/>
      <name val="Helv"/>
    </font>
    <font>
      <b/>
      <sz val="11"/>
      <name val="Times New Roman"/>
      <family val="1"/>
    </font>
    <font>
      <b/>
      <u/>
      <sz val="12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6">
    <xf numFmtId="164" fontId="0" fillId="0" borderId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2" applyNumberFormat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0" borderId="7" applyNumberFormat="0" applyFill="0" applyAlignment="0" applyProtection="0"/>
    <xf numFmtId="0" fontId="34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" fillId="0" borderId="0"/>
    <xf numFmtId="164" fontId="3" fillId="0" borderId="0"/>
    <xf numFmtId="0" fontId="2" fillId="0" borderId="0"/>
    <xf numFmtId="0" fontId="22" fillId="32" borderId="8" applyNumberFormat="0" applyFont="0" applyAlignment="0" applyProtection="0"/>
    <xf numFmtId="0" fontId="22" fillId="32" borderId="8" applyNumberFormat="0" applyFont="0" applyAlignment="0" applyProtection="0"/>
    <xf numFmtId="0" fontId="22" fillId="32" borderId="8" applyNumberFormat="0" applyFont="0" applyAlignment="0" applyProtection="0"/>
    <xf numFmtId="0" fontId="22" fillId="32" borderId="8" applyNumberFormat="0" applyFont="0" applyAlignment="0" applyProtection="0"/>
    <xf numFmtId="0" fontId="22" fillId="32" borderId="8" applyNumberFormat="0" applyFont="0" applyAlignment="0" applyProtection="0"/>
    <xf numFmtId="0" fontId="22" fillId="32" borderId="8" applyNumberFormat="0" applyFont="0" applyAlignment="0" applyProtection="0"/>
    <xf numFmtId="0" fontId="22" fillId="32" borderId="8" applyNumberFormat="0" applyFont="0" applyAlignment="0" applyProtection="0"/>
    <xf numFmtId="0" fontId="35" fillId="27" borderId="9" applyNumberFormat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</cellStyleXfs>
  <cellXfs count="81">
    <xf numFmtId="164" fontId="0" fillId="0" borderId="0" xfId="0"/>
    <xf numFmtId="164" fontId="0" fillId="0" borderId="0" xfId="0" applyAlignment="1" applyProtection="1">
      <alignment horizontal="left"/>
    </xf>
    <xf numFmtId="165" fontId="3" fillId="0" borderId="0" xfId="92"/>
    <xf numFmtId="164" fontId="4" fillId="0" borderId="0" xfId="0" applyFont="1"/>
    <xf numFmtId="0" fontId="2" fillId="0" borderId="0" xfId="94"/>
    <xf numFmtId="164" fontId="5" fillId="0" borderId="0" xfId="0" applyFont="1"/>
    <xf numFmtId="164" fontId="7" fillId="0" borderId="0" xfId="0" applyFont="1" applyAlignment="1" applyProtection="1">
      <alignment horizontal="left"/>
    </xf>
    <xf numFmtId="164" fontId="5" fillId="0" borderId="0" xfId="0" applyFont="1" applyAlignment="1" applyProtection="1">
      <alignment horizontal="left"/>
    </xf>
    <xf numFmtId="164" fontId="6" fillId="0" borderId="0" xfId="0" applyFont="1" applyAlignment="1" applyProtection="1">
      <alignment horizontal="left"/>
    </xf>
    <xf numFmtId="164" fontId="6" fillId="0" borderId="0" xfId="0" applyFont="1" applyProtection="1"/>
    <xf numFmtId="164" fontId="9" fillId="0" borderId="0" xfId="0" applyFont="1" applyProtection="1"/>
    <xf numFmtId="166" fontId="5" fillId="0" borderId="0" xfId="0" applyNumberFormat="1" applyFont="1" applyProtection="1"/>
    <xf numFmtId="164" fontId="7" fillId="0" borderId="0" xfId="0" applyFont="1"/>
    <xf numFmtId="166" fontId="7" fillId="0" borderId="0" xfId="0" applyNumberFormat="1" applyFont="1" applyProtection="1"/>
    <xf numFmtId="164" fontId="5" fillId="0" borderId="0" xfId="0" applyFont="1" applyProtection="1"/>
    <xf numFmtId="164" fontId="5" fillId="0" borderId="0" xfId="0" quotePrefix="1" applyFont="1" applyAlignment="1" applyProtection="1">
      <alignment horizontal="left"/>
    </xf>
    <xf numFmtId="164" fontId="5" fillId="0" borderId="0" xfId="0" applyFont="1" applyAlignment="1">
      <alignment horizontal="left"/>
    </xf>
    <xf numFmtId="165" fontId="8" fillId="0" borderId="0" xfId="92" applyFont="1"/>
    <xf numFmtId="0" fontId="8" fillId="0" borderId="0" xfId="94" applyFont="1"/>
    <xf numFmtId="164" fontId="11" fillId="0" borderId="0" xfId="0" applyFont="1"/>
    <xf numFmtId="165" fontId="11" fillId="0" borderId="0" xfId="92" applyFont="1"/>
    <xf numFmtId="1" fontId="11" fillId="0" borderId="0" xfId="92" applyNumberFormat="1" applyFont="1"/>
    <xf numFmtId="164" fontId="5" fillId="0" borderId="1" xfId="0" applyFont="1" applyBorder="1"/>
    <xf numFmtId="164" fontId="5" fillId="0" borderId="1" xfId="0" applyFont="1" applyBorder="1" applyAlignment="1" applyProtection="1">
      <alignment horizontal="center"/>
    </xf>
    <xf numFmtId="164" fontId="7" fillId="0" borderId="0" xfId="0" applyFont="1" applyProtection="1"/>
    <xf numFmtId="1" fontId="3" fillId="0" borderId="0" xfId="92" applyNumberFormat="1"/>
    <xf numFmtId="164" fontId="13" fillId="0" borderId="0" xfId="0" applyFont="1" applyBorder="1"/>
    <xf numFmtId="0" fontId="1" fillId="0" borderId="0" xfId="94" applyFont="1"/>
    <xf numFmtId="0" fontId="10" fillId="0" borderId="0" xfId="94" applyFont="1"/>
    <xf numFmtId="165" fontId="13" fillId="0" borderId="0" xfId="92" applyFont="1" applyAlignment="1" applyProtection="1">
      <alignment horizontal="left"/>
    </xf>
    <xf numFmtId="1" fontId="13" fillId="0" borderId="0" xfId="0" applyNumberFormat="1" applyFont="1" applyAlignment="1">
      <alignment horizontal="right"/>
    </xf>
    <xf numFmtId="166" fontId="13" fillId="0" borderId="0" xfId="92" applyNumberFormat="1" applyFont="1" applyProtection="1"/>
    <xf numFmtId="1" fontId="12" fillId="0" borderId="0" xfId="0" applyNumberFormat="1" applyFont="1" applyAlignment="1">
      <alignment horizontal="right"/>
    </xf>
    <xf numFmtId="166" fontId="12" fillId="0" borderId="0" xfId="92" applyNumberFormat="1" applyFont="1" applyProtection="1"/>
    <xf numFmtId="165" fontId="13" fillId="0" borderId="0" xfId="92" applyFont="1"/>
    <xf numFmtId="1" fontId="13" fillId="0" borderId="0" xfId="92" applyNumberFormat="1" applyFont="1" applyProtection="1"/>
    <xf numFmtId="164" fontId="13" fillId="0" borderId="0" xfId="92" applyNumberFormat="1" applyFont="1" applyProtection="1"/>
    <xf numFmtId="1" fontId="5" fillId="0" borderId="0" xfId="0" applyNumberFormat="1" applyFont="1" applyAlignment="1">
      <alignment horizontal="left"/>
    </xf>
    <xf numFmtId="1" fontId="5" fillId="0" borderId="0" xfId="0" applyNumberFormat="1" applyFont="1" applyAlignment="1" applyProtection="1">
      <alignment horizontal="left"/>
    </xf>
    <xf numFmtId="164" fontId="19" fillId="0" borderId="0" xfId="0" applyFont="1"/>
    <xf numFmtId="165" fontId="15" fillId="0" borderId="0" xfId="92" applyFont="1" applyAlignment="1" applyProtection="1">
      <alignment horizontal="left"/>
    </xf>
    <xf numFmtId="165" fontId="15" fillId="0" borderId="0" xfId="92" applyFont="1" applyAlignment="1" applyProtection="1">
      <alignment horizontal="right"/>
    </xf>
    <xf numFmtId="165" fontId="13" fillId="0" borderId="0" xfId="92" applyFont="1" applyBorder="1" applyAlignment="1" applyProtection="1">
      <alignment horizontal="left"/>
    </xf>
    <xf numFmtId="166" fontId="13" fillId="0" borderId="0" xfId="92" applyNumberFormat="1" applyFont="1" applyBorder="1" applyProtection="1"/>
    <xf numFmtId="165" fontId="13" fillId="0" borderId="0" xfId="92" applyFont="1" applyBorder="1"/>
    <xf numFmtId="164" fontId="12" fillId="0" borderId="0" xfId="0" applyFont="1" applyBorder="1"/>
    <xf numFmtId="166" fontId="12" fillId="0" borderId="0" xfId="92" applyNumberFormat="1" applyFont="1" applyBorder="1" applyProtection="1"/>
    <xf numFmtId="164" fontId="13" fillId="0" borderId="0" xfId="92" applyNumberFormat="1" applyFont="1" applyBorder="1" applyProtection="1"/>
    <xf numFmtId="164" fontId="0" fillId="0" borderId="0" xfId="0" applyBorder="1"/>
    <xf numFmtId="164" fontId="6" fillId="0" borderId="0" xfId="0" applyFont="1"/>
    <xf numFmtId="164" fontId="5" fillId="0" borderId="0" xfId="0" quotePrefix="1" applyFont="1" applyAlignment="1">
      <alignment horizontal="right"/>
    </xf>
    <xf numFmtId="164" fontId="5" fillId="0" borderId="0" xfId="0" applyFont="1" applyAlignment="1">
      <alignment horizontal="right"/>
    </xf>
    <xf numFmtId="164" fontId="6" fillId="0" borderId="0" xfId="0" applyFont="1" applyAlignment="1">
      <alignment horizontal="right"/>
    </xf>
    <xf numFmtId="164" fontId="7" fillId="0" borderId="0" xfId="0" applyFont="1" applyAlignment="1">
      <alignment horizontal="right"/>
    </xf>
    <xf numFmtId="164" fontId="6" fillId="0" borderId="0" xfId="0" applyFont="1" applyAlignment="1" applyProtection="1">
      <alignment horizontal="center"/>
    </xf>
    <xf numFmtId="164" fontId="6" fillId="0" borderId="0" xfId="0" applyFont="1" applyAlignment="1" applyProtection="1">
      <alignment horizontal="right"/>
    </xf>
    <xf numFmtId="164" fontId="21" fillId="0" borderId="0" xfId="0" applyFont="1" applyAlignment="1" applyProtection="1">
      <alignment horizontal="center"/>
    </xf>
    <xf numFmtId="164" fontId="21" fillId="0" borderId="0" xfId="0" applyFont="1" applyAlignment="1" applyProtection="1">
      <alignment horizontal="right"/>
    </xf>
    <xf numFmtId="164" fontId="21" fillId="0" borderId="0" xfId="0" applyFont="1" applyAlignment="1" applyProtection="1">
      <alignment horizontal="left"/>
    </xf>
    <xf numFmtId="165" fontId="15" fillId="0" borderId="0" xfId="92" applyFont="1" applyBorder="1" applyAlignment="1" applyProtection="1">
      <alignment horizontal="left"/>
    </xf>
    <xf numFmtId="165" fontId="15" fillId="0" borderId="0" xfId="92" applyFont="1" applyBorder="1" applyAlignment="1" applyProtection="1">
      <alignment horizontal="right"/>
    </xf>
    <xf numFmtId="165" fontId="13" fillId="0" borderId="0" xfId="92" applyFont="1" applyFill="1" applyBorder="1" applyAlignment="1" applyProtection="1">
      <alignment horizontal="left"/>
    </xf>
    <xf numFmtId="164" fontId="3" fillId="0" borderId="0" xfId="0" applyFont="1"/>
    <xf numFmtId="164" fontId="13" fillId="0" borderId="0" xfId="0" applyFont="1"/>
    <xf numFmtId="164" fontId="13" fillId="0" borderId="0" xfId="0" applyFont="1" applyAlignment="1" applyProtection="1">
      <alignment horizontal="left"/>
    </xf>
    <xf numFmtId="164" fontId="12" fillId="0" borderId="0" xfId="0" applyFont="1" applyAlignment="1" applyProtection="1">
      <alignment horizontal="left"/>
    </xf>
    <xf numFmtId="164" fontId="20" fillId="0" borderId="0" xfId="0" applyFont="1"/>
    <xf numFmtId="164" fontId="20" fillId="0" borderId="0" xfId="0" applyFont="1" applyAlignment="1" applyProtection="1">
      <alignment horizontal="left"/>
    </xf>
    <xf numFmtId="164" fontId="13" fillId="0" borderId="0" xfId="0" applyFont="1" applyAlignment="1">
      <alignment horizontal="right"/>
    </xf>
    <xf numFmtId="164" fontId="20" fillId="0" borderId="0" xfId="0" applyFont="1" applyAlignment="1">
      <alignment horizontal="right"/>
    </xf>
    <xf numFmtId="164" fontId="18" fillId="0" borderId="0" xfId="0" applyFont="1"/>
    <xf numFmtId="164" fontId="5" fillId="0" borderId="0" xfId="0" applyFont="1" applyAlignment="1" applyProtection="1">
      <alignment horizontal="center"/>
    </xf>
    <xf numFmtId="164" fontId="5" fillId="0" borderId="0" xfId="0" applyFont="1" applyAlignment="1">
      <alignment horizontal="center"/>
    </xf>
    <xf numFmtId="164" fontId="7" fillId="0" borderId="0" xfId="0" applyFont="1" applyAlignment="1" applyProtection="1">
      <alignment horizontal="center"/>
    </xf>
    <xf numFmtId="164" fontId="0" fillId="0" borderId="0" xfId="0" applyFont="1"/>
    <xf numFmtId="164" fontId="7" fillId="0" borderId="0" xfId="93" applyFont="1" applyAlignment="1">
      <alignment horizontal="right"/>
    </xf>
    <xf numFmtId="164" fontId="7" fillId="0" borderId="0" xfId="0" applyFont="1" applyBorder="1"/>
    <xf numFmtId="0" fontId="14" fillId="0" borderId="0" xfId="94" applyFont="1" applyAlignment="1">
      <alignment horizontal="center"/>
    </xf>
    <xf numFmtId="0" fontId="17" fillId="0" borderId="0" xfId="94" applyFont="1" applyAlignment="1">
      <alignment horizontal="center"/>
    </xf>
    <xf numFmtId="49" fontId="16" fillId="0" borderId="0" xfId="94" applyNumberFormat="1" applyFont="1" applyAlignment="1">
      <alignment horizontal="center"/>
    </xf>
    <xf numFmtId="49" fontId="16" fillId="0" borderId="0" xfId="94" quotePrefix="1" applyNumberFormat="1" applyFont="1" applyAlignment="1">
      <alignment horizontal="center"/>
    </xf>
  </cellXfs>
  <cellStyles count="106">
    <cellStyle name="20% - Accent1" xfId="1" builtinId="30" customBuiltin="1"/>
    <cellStyle name="20% - Accent1 2" xfId="2"/>
    <cellStyle name="20% - Accent1 3" xfId="3"/>
    <cellStyle name="20% - Accent1 4" xfId="4"/>
    <cellStyle name="20% - Accent1 5" xfId="5"/>
    <cellStyle name="20% - Accent2" xfId="6" builtinId="34" customBuiltin="1"/>
    <cellStyle name="20% - Accent2 2" xfId="7"/>
    <cellStyle name="20% - Accent2 3" xfId="8"/>
    <cellStyle name="20% - Accent2 4" xfId="9"/>
    <cellStyle name="20% - Accent2 5" xfId="10"/>
    <cellStyle name="20% - Accent3" xfId="11" builtinId="38" customBuiltin="1"/>
    <cellStyle name="20% - Accent3 2" xfId="12"/>
    <cellStyle name="20% - Accent3 3" xfId="13"/>
    <cellStyle name="20% - Accent3 4" xfId="14"/>
    <cellStyle name="20% - Accent3 5" xfId="15"/>
    <cellStyle name="20% - Accent4" xfId="16" builtinId="42" customBuiltin="1"/>
    <cellStyle name="20% - Accent4 2" xfId="17"/>
    <cellStyle name="20% - Accent4 3" xfId="18"/>
    <cellStyle name="20% - Accent4 4" xfId="19"/>
    <cellStyle name="20% - Accent4 5" xfId="20"/>
    <cellStyle name="20% - Accent5" xfId="21" builtinId="46" customBuiltin="1"/>
    <cellStyle name="20% - Accent5 2" xfId="22"/>
    <cellStyle name="20% - Accent5 3" xfId="23"/>
    <cellStyle name="20% - Accent5 4" xfId="24"/>
    <cellStyle name="20% - Accent5 5" xfId="25"/>
    <cellStyle name="20% - Accent6" xfId="26" builtinId="50" customBuiltin="1"/>
    <cellStyle name="20% - Accent6 2" xfId="27"/>
    <cellStyle name="20% - Accent6 3" xfId="28"/>
    <cellStyle name="20% - Accent6 4" xfId="29"/>
    <cellStyle name="20% - Accent6 5" xfId="30"/>
    <cellStyle name="40% - Accent1" xfId="31" builtinId="31" customBuiltin="1"/>
    <cellStyle name="40% - Accent1 2" xfId="32"/>
    <cellStyle name="40% - Accent1 3" xfId="33"/>
    <cellStyle name="40% - Accent1 4" xfId="34"/>
    <cellStyle name="40% - Accent1 5" xfId="35"/>
    <cellStyle name="40% - Accent2" xfId="36" builtinId="35" customBuiltin="1"/>
    <cellStyle name="40% - Accent2 2" xfId="37"/>
    <cellStyle name="40% - Accent2 3" xfId="38"/>
    <cellStyle name="40% - Accent2 4" xfId="39"/>
    <cellStyle name="40% - Accent2 5" xfId="40"/>
    <cellStyle name="40% - Accent3" xfId="41" builtinId="39" customBuiltin="1"/>
    <cellStyle name="40% - Accent3 2" xfId="42"/>
    <cellStyle name="40% - Accent3 3" xfId="43"/>
    <cellStyle name="40% - Accent3 4" xfId="44"/>
    <cellStyle name="40% - Accent3 5" xfId="45"/>
    <cellStyle name="40% - Accent4" xfId="46" builtinId="43" customBuiltin="1"/>
    <cellStyle name="40% - Accent4 2" xfId="47"/>
    <cellStyle name="40% - Accent4 3" xfId="48"/>
    <cellStyle name="40% - Accent4 4" xfId="49"/>
    <cellStyle name="40% - Accent4 5" xfId="50"/>
    <cellStyle name="40% - Accent5" xfId="51" builtinId="47" customBuiltin="1"/>
    <cellStyle name="40% - Accent5 2" xfId="52"/>
    <cellStyle name="40% - Accent5 3" xfId="53"/>
    <cellStyle name="40% - Accent5 4" xfId="54"/>
    <cellStyle name="40% - Accent5 5" xfId="55"/>
    <cellStyle name="40% - Accent6" xfId="56" builtinId="51" customBuiltin="1"/>
    <cellStyle name="40% - Accent6 2" xfId="57"/>
    <cellStyle name="40% - Accent6 3" xfId="58"/>
    <cellStyle name="40% - Accent6 4" xfId="59"/>
    <cellStyle name="40% - Accent6 5" xfId="60"/>
    <cellStyle name="60% - Accent1" xfId="61" builtinId="32" customBuiltin="1"/>
    <cellStyle name="60% - Accent2" xfId="62" builtinId="36" customBuiltin="1"/>
    <cellStyle name="60% - Accent3" xfId="63" builtinId="40" customBuiltin="1"/>
    <cellStyle name="60% - Accent4" xfId="64" builtinId="44" customBuiltin="1"/>
    <cellStyle name="60% - Accent5" xfId="65" builtinId="48" customBuiltin="1"/>
    <cellStyle name="60% - Accent6" xfId="66" builtinId="52" customBuiltin="1"/>
    <cellStyle name="Accent1" xfId="67" builtinId="29" customBuiltin="1"/>
    <cellStyle name="Accent2" xfId="68" builtinId="33" customBuiltin="1"/>
    <cellStyle name="Accent3" xfId="69" builtinId="37" customBuiltin="1"/>
    <cellStyle name="Accent4" xfId="70" builtinId="41" customBuiltin="1"/>
    <cellStyle name="Accent5" xfId="71" builtinId="45" customBuiltin="1"/>
    <cellStyle name="Accent6" xfId="72" builtinId="49" customBuiltin="1"/>
    <cellStyle name="Bad" xfId="73" builtinId="27" customBuiltin="1"/>
    <cellStyle name="Calculation" xfId="74" builtinId="22" customBuiltin="1"/>
    <cellStyle name="Check Cell" xfId="75" builtinId="23" customBuiltin="1"/>
    <cellStyle name="Explanatory Text" xfId="76" builtinId="53" customBuiltin="1"/>
    <cellStyle name="Good" xfId="77" builtinId="26" customBuiltin="1"/>
    <cellStyle name="Heading 1" xfId="78" builtinId="16" customBuiltin="1"/>
    <cellStyle name="Heading 2" xfId="79" builtinId="17" customBuiltin="1"/>
    <cellStyle name="Heading 3" xfId="80" builtinId="18" customBuiltin="1"/>
    <cellStyle name="Heading 4" xfId="81" builtinId="19" customBuiltin="1"/>
    <cellStyle name="Input" xfId="82" builtinId="20" customBuiltin="1"/>
    <cellStyle name="Linked Cell" xfId="83" builtinId="24" customBuiltin="1"/>
    <cellStyle name="Neutral" xfId="84" builtinId="28" customBuiltin="1"/>
    <cellStyle name="Normal" xfId="0" builtinId="0"/>
    <cellStyle name="Normal 2" xfId="85"/>
    <cellStyle name="Normal 3" xfId="86"/>
    <cellStyle name="Normal 4" xfId="87"/>
    <cellStyle name="Normal 5" xfId="88"/>
    <cellStyle name="Normal 6" xfId="89"/>
    <cellStyle name="Normal 7" xfId="90"/>
    <cellStyle name="Normal 8" xfId="91"/>
    <cellStyle name="Normal_F94RR3" xfId="92"/>
    <cellStyle name="Normal_F94RR6" xfId="93"/>
    <cellStyle name="Normal_Sheet1" xfId="94"/>
    <cellStyle name="Note 2" xfId="95"/>
    <cellStyle name="Note 3" xfId="96"/>
    <cellStyle name="Note 4" xfId="97"/>
    <cellStyle name="Note 5" xfId="98"/>
    <cellStyle name="Note 6" xfId="99"/>
    <cellStyle name="Note 7" xfId="100"/>
    <cellStyle name="Note 8" xfId="101"/>
    <cellStyle name="Output" xfId="102" builtinId="21" customBuiltin="1"/>
    <cellStyle name="Title" xfId="103" builtinId="15" customBuiltin="1"/>
    <cellStyle name="Total" xfId="104" builtinId="25" customBuiltin="1"/>
    <cellStyle name="Warning Text" xfId="105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2</xdr:row>
      <xdr:rowOff>95250</xdr:rowOff>
    </xdr:from>
    <xdr:to>
      <xdr:col>7</xdr:col>
      <xdr:colOff>419100</xdr:colOff>
      <xdr:row>12</xdr:row>
      <xdr:rowOff>76200</xdr:rowOff>
    </xdr:to>
    <xdr:pic>
      <xdr:nvPicPr>
        <xdr:cNvPr id="1025" name="Picture 1" descr="AHb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419100"/>
          <a:ext cx="497205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7"/>
  <sheetViews>
    <sheetView tabSelected="1" workbookViewId="0"/>
  </sheetViews>
  <sheetFormatPr defaultRowHeight="12.75" x14ac:dyDescent="0.2"/>
  <cols>
    <col min="1" max="1" width="8.88671875" style="4"/>
    <col min="2" max="2" width="3.44140625" style="4" customWidth="1"/>
    <col min="3" max="3" width="8.21875" style="4" customWidth="1"/>
    <col min="4" max="4" width="9.5546875" style="4" bestFit="1" customWidth="1"/>
    <col min="5" max="16384" width="8.88671875" style="4"/>
  </cols>
  <sheetData>
    <row r="2" spans="1:9" x14ac:dyDescent="0.2">
      <c r="A2" s="27"/>
      <c r="B2" s="27"/>
      <c r="C2" s="27"/>
      <c r="D2" s="27"/>
      <c r="E2" s="27"/>
      <c r="F2" s="27"/>
      <c r="G2" s="27"/>
      <c r="H2" s="27"/>
      <c r="I2" s="27"/>
    </row>
    <row r="3" spans="1:9" x14ac:dyDescent="0.2">
      <c r="A3" s="27"/>
      <c r="B3" s="27"/>
      <c r="C3" s="27"/>
      <c r="D3" s="27"/>
      <c r="E3" s="27"/>
      <c r="F3" s="27"/>
      <c r="G3" s="27"/>
      <c r="H3" s="27"/>
      <c r="I3" s="27"/>
    </row>
    <row r="4" spans="1:9" x14ac:dyDescent="0.2">
      <c r="A4" s="27"/>
      <c r="B4" s="27"/>
      <c r="C4" s="27"/>
      <c r="D4" s="27"/>
      <c r="E4" s="27"/>
      <c r="F4" s="27"/>
      <c r="G4" s="27"/>
      <c r="H4" s="27"/>
      <c r="I4" s="27"/>
    </row>
    <row r="5" spans="1:9" x14ac:dyDescent="0.2">
      <c r="A5" s="27"/>
      <c r="B5" s="27"/>
      <c r="C5" s="27"/>
      <c r="D5" s="27"/>
      <c r="E5" s="27"/>
      <c r="F5" s="27"/>
      <c r="G5" s="27"/>
      <c r="H5" s="27"/>
      <c r="I5" s="27"/>
    </row>
    <row r="6" spans="1:9" x14ac:dyDescent="0.2">
      <c r="A6" s="27"/>
      <c r="B6" s="27"/>
      <c r="C6" s="27"/>
      <c r="D6" s="27"/>
      <c r="E6" s="27"/>
      <c r="F6" s="27"/>
      <c r="G6" s="27"/>
      <c r="H6" s="27"/>
      <c r="I6" s="27"/>
    </row>
    <row r="7" spans="1:9" x14ac:dyDescent="0.2">
      <c r="A7" s="27"/>
      <c r="B7" s="27"/>
      <c r="C7" s="27"/>
      <c r="D7" s="27"/>
      <c r="E7" s="27"/>
      <c r="F7" s="27"/>
      <c r="G7" s="27"/>
      <c r="H7" s="27"/>
      <c r="I7" s="27"/>
    </row>
    <row r="8" spans="1:9" x14ac:dyDescent="0.2">
      <c r="A8" s="27"/>
      <c r="B8" s="27"/>
      <c r="C8" s="27"/>
      <c r="D8" s="27"/>
      <c r="E8" s="27"/>
      <c r="F8" s="27"/>
      <c r="G8" s="27"/>
      <c r="H8" s="27"/>
      <c r="I8" s="27"/>
    </row>
    <row r="9" spans="1:9" x14ac:dyDescent="0.2">
      <c r="A9" s="27"/>
      <c r="B9" s="27"/>
      <c r="C9" s="27"/>
      <c r="D9" s="27"/>
      <c r="E9" s="27"/>
      <c r="F9" s="27"/>
      <c r="G9" s="27"/>
      <c r="H9" s="27"/>
      <c r="I9" s="27"/>
    </row>
    <row r="10" spans="1:9" x14ac:dyDescent="0.2">
      <c r="A10" s="27"/>
      <c r="B10" s="27"/>
      <c r="C10" s="27"/>
      <c r="D10" s="27"/>
      <c r="E10" s="27"/>
      <c r="F10" s="27"/>
      <c r="G10" s="27"/>
      <c r="H10" s="27"/>
      <c r="I10" s="27"/>
    </row>
    <row r="11" spans="1:9" x14ac:dyDescent="0.2">
      <c r="A11" s="27"/>
      <c r="B11" s="27"/>
      <c r="C11" s="27"/>
      <c r="D11" s="27"/>
      <c r="E11" s="27"/>
      <c r="F11" s="27"/>
      <c r="G11" s="27"/>
      <c r="H11" s="27"/>
      <c r="I11" s="27"/>
    </row>
    <row r="12" spans="1:9" x14ac:dyDescent="0.2">
      <c r="A12" s="27"/>
      <c r="B12" s="27"/>
      <c r="C12" s="27"/>
      <c r="D12" s="27"/>
      <c r="E12" s="27"/>
      <c r="F12" s="27"/>
      <c r="G12" s="27"/>
      <c r="H12" s="27"/>
      <c r="I12" s="27"/>
    </row>
    <row r="13" spans="1:9" x14ac:dyDescent="0.2">
      <c r="A13" s="27"/>
      <c r="B13" s="27"/>
      <c r="C13" s="27"/>
      <c r="D13" s="27"/>
      <c r="E13" s="27"/>
      <c r="F13" s="27"/>
      <c r="G13" s="27"/>
      <c r="H13" s="27"/>
      <c r="I13" s="27"/>
    </row>
    <row r="14" spans="1:9" x14ac:dyDescent="0.2">
      <c r="A14" s="27"/>
      <c r="B14" s="27"/>
      <c r="C14" s="27"/>
      <c r="D14" s="27"/>
      <c r="E14" s="27"/>
      <c r="F14" s="27"/>
      <c r="G14" s="27"/>
      <c r="H14" s="27"/>
      <c r="I14" s="27"/>
    </row>
    <row r="15" spans="1:9" ht="33" x14ac:dyDescent="0.45">
      <c r="A15" s="78"/>
      <c r="B15" s="78"/>
      <c r="C15" s="78"/>
      <c r="D15" s="78"/>
      <c r="E15" s="78"/>
      <c r="F15" s="78"/>
      <c r="G15" s="78"/>
      <c r="H15" s="78"/>
      <c r="I15" s="27"/>
    </row>
    <row r="16" spans="1:9" ht="33" x14ac:dyDescent="0.45">
      <c r="A16" s="77" t="s">
        <v>0</v>
      </c>
      <c r="B16" s="77"/>
      <c r="C16" s="77"/>
      <c r="D16" s="77"/>
      <c r="E16" s="77"/>
      <c r="F16" s="77"/>
      <c r="G16" s="77"/>
      <c r="H16" s="77"/>
      <c r="I16" s="27"/>
    </row>
    <row r="17" spans="1:9" ht="33" x14ac:dyDescent="0.45">
      <c r="A17" s="77" t="s">
        <v>218</v>
      </c>
      <c r="B17" s="77"/>
      <c r="C17" s="77"/>
      <c r="D17" s="77"/>
      <c r="E17" s="77"/>
      <c r="F17" s="77"/>
      <c r="G17" s="77"/>
      <c r="H17" s="77"/>
      <c r="I17" s="27"/>
    </row>
    <row r="18" spans="1:9" ht="18.75" customHeight="1" x14ac:dyDescent="0.2">
      <c r="I18" s="27"/>
    </row>
    <row r="19" spans="1:9" ht="20.25" x14ac:dyDescent="0.3">
      <c r="A19" s="79" t="s">
        <v>219</v>
      </c>
      <c r="B19" s="80"/>
      <c r="C19" s="80"/>
      <c r="D19" s="80"/>
      <c r="E19" s="80"/>
      <c r="F19" s="80"/>
      <c r="G19" s="80"/>
      <c r="H19" s="80"/>
      <c r="I19" s="27"/>
    </row>
    <row r="20" spans="1:9" ht="18.75" x14ac:dyDescent="0.3">
      <c r="A20" s="28"/>
      <c r="B20" s="28"/>
      <c r="C20" s="28"/>
      <c r="D20" s="28"/>
      <c r="E20" s="28"/>
      <c r="F20" s="28"/>
      <c r="G20" s="27"/>
      <c r="H20" s="27"/>
      <c r="I20" s="27"/>
    </row>
    <row r="21" spans="1:9" ht="18.75" x14ac:dyDescent="0.3">
      <c r="A21" s="28"/>
      <c r="B21" s="28"/>
      <c r="C21" s="28"/>
      <c r="D21" s="28"/>
      <c r="E21" s="28"/>
      <c r="F21" s="28"/>
      <c r="G21" s="27"/>
      <c r="H21" s="27"/>
      <c r="I21" s="27"/>
    </row>
    <row r="22" spans="1:9" ht="18.75" x14ac:dyDescent="0.3">
      <c r="A22" s="28"/>
      <c r="B22" s="28"/>
      <c r="C22" s="28"/>
      <c r="D22" s="28"/>
      <c r="E22" s="28"/>
      <c r="F22" s="28"/>
      <c r="G22" s="27"/>
      <c r="H22" s="27"/>
      <c r="I22" s="27"/>
    </row>
    <row r="23" spans="1:9" ht="18.75" x14ac:dyDescent="0.3">
      <c r="A23" s="28"/>
      <c r="B23" s="28"/>
      <c r="C23" s="28"/>
      <c r="D23" s="28"/>
      <c r="E23" s="28"/>
      <c r="F23" s="28"/>
      <c r="G23" s="27"/>
      <c r="H23" s="27"/>
      <c r="I23" s="27"/>
    </row>
    <row r="24" spans="1:9" ht="18.75" x14ac:dyDescent="0.3">
      <c r="A24" s="28"/>
      <c r="B24" s="28"/>
      <c r="C24" s="28"/>
      <c r="D24" s="28"/>
      <c r="E24" s="28"/>
      <c r="F24" s="28"/>
      <c r="G24" s="27"/>
      <c r="H24" s="27"/>
      <c r="I24" s="27"/>
    </row>
    <row r="25" spans="1:9" ht="18.75" x14ac:dyDescent="0.3">
      <c r="A25" s="28"/>
      <c r="B25" s="28"/>
      <c r="C25" s="28"/>
      <c r="D25" s="28"/>
      <c r="E25" s="28"/>
      <c r="F25" s="28"/>
      <c r="G25" s="27"/>
      <c r="H25" s="27"/>
      <c r="I25" s="27"/>
    </row>
    <row r="26" spans="1:9" ht="18.75" x14ac:dyDescent="0.3">
      <c r="A26" s="28"/>
      <c r="B26" s="28"/>
      <c r="C26" s="28"/>
      <c r="D26" s="28"/>
      <c r="E26" s="28"/>
      <c r="F26" s="28"/>
      <c r="G26" s="27"/>
      <c r="H26" s="27"/>
      <c r="I26" s="27"/>
    </row>
    <row r="27" spans="1:9" ht="18.75" x14ac:dyDescent="0.3">
      <c r="A27" s="28"/>
      <c r="B27" s="28"/>
      <c r="C27" s="28"/>
      <c r="D27" s="28"/>
      <c r="E27" s="28"/>
      <c r="F27" s="28"/>
      <c r="G27" s="27"/>
      <c r="H27" s="27"/>
      <c r="I27" s="27"/>
    </row>
    <row r="28" spans="1:9" ht="18.75" x14ac:dyDescent="0.3">
      <c r="A28" s="28"/>
      <c r="B28" s="28"/>
      <c r="C28" s="28"/>
      <c r="D28" s="28"/>
      <c r="E28" s="28"/>
      <c r="F28" s="28"/>
      <c r="G28" s="27"/>
      <c r="H28" s="27"/>
      <c r="I28" s="27"/>
    </row>
    <row r="29" spans="1:9" ht="18.75" x14ac:dyDescent="0.3">
      <c r="A29" s="28"/>
      <c r="B29" s="28"/>
      <c r="C29" s="28"/>
      <c r="D29" s="28"/>
      <c r="E29" s="28"/>
      <c r="F29" s="28"/>
      <c r="G29" s="27"/>
      <c r="H29" s="27"/>
      <c r="I29" s="27"/>
    </row>
    <row r="30" spans="1:9" ht="18.75" x14ac:dyDescent="0.3">
      <c r="A30" s="28"/>
      <c r="B30" s="28"/>
      <c r="C30" s="28"/>
      <c r="D30" s="28"/>
      <c r="E30" s="28"/>
      <c r="F30" s="28"/>
      <c r="G30" s="27"/>
      <c r="H30" s="27"/>
      <c r="I30" s="27"/>
    </row>
    <row r="31" spans="1:9" ht="18.75" x14ac:dyDescent="0.3">
      <c r="A31" s="28"/>
      <c r="B31" s="28"/>
      <c r="C31" s="28" t="s">
        <v>1</v>
      </c>
      <c r="D31" s="28" t="s">
        <v>2</v>
      </c>
      <c r="E31" s="28"/>
      <c r="F31" s="28"/>
      <c r="G31" s="27"/>
      <c r="H31" s="27"/>
      <c r="I31" s="27"/>
    </row>
    <row r="32" spans="1:9" ht="18.75" x14ac:dyDescent="0.3">
      <c r="A32" s="28"/>
      <c r="B32" s="28"/>
      <c r="C32" s="28" t="s">
        <v>3</v>
      </c>
      <c r="D32" s="28" t="s">
        <v>253</v>
      </c>
      <c r="E32" s="28"/>
      <c r="F32" s="28"/>
      <c r="G32" s="27"/>
      <c r="H32" s="27"/>
      <c r="I32" s="27"/>
    </row>
    <row r="33" spans="1:9" ht="18.75" x14ac:dyDescent="0.3">
      <c r="A33" s="28"/>
      <c r="B33" s="28"/>
      <c r="C33" s="28"/>
      <c r="D33" s="28" t="s">
        <v>211</v>
      </c>
      <c r="E33" s="28"/>
      <c r="F33" s="28"/>
      <c r="G33" s="27"/>
      <c r="H33" s="27"/>
      <c r="I33" s="27"/>
    </row>
    <row r="34" spans="1:9" ht="18.75" x14ac:dyDescent="0.3">
      <c r="A34" s="28"/>
      <c r="B34" s="28"/>
      <c r="C34" s="28" t="s">
        <v>4</v>
      </c>
      <c r="D34" s="28" t="s">
        <v>254</v>
      </c>
      <c r="E34" s="28"/>
      <c r="F34" s="28"/>
      <c r="G34" s="27"/>
      <c r="H34" s="27"/>
      <c r="I34" s="27"/>
    </row>
    <row r="35" spans="1:9" ht="18.75" x14ac:dyDescent="0.3">
      <c r="A35" s="18"/>
      <c r="B35" s="18"/>
      <c r="C35" s="18"/>
      <c r="D35" s="18"/>
      <c r="E35" s="18"/>
      <c r="F35" s="18"/>
    </row>
    <row r="36" spans="1:9" ht="18.75" x14ac:dyDescent="0.3">
      <c r="A36" s="18"/>
      <c r="B36" s="18"/>
      <c r="C36" s="18"/>
      <c r="E36" s="18"/>
      <c r="F36" s="18"/>
    </row>
    <row r="37" spans="1:9" ht="18.75" x14ac:dyDescent="0.3">
      <c r="A37" s="18"/>
      <c r="B37" s="18"/>
      <c r="C37" s="18"/>
      <c r="D37" s="18"/>
      <c r="E37" s="18"/>
      <c r="F37" s="18"/>
    </row>
  </sheetData>
  <mergeCells count="4">
    <mergeCell ref="A16:H16"/>
    <mergeCell ref="A17:H17"/>
    <mergeCell ref="A15:H15"/>
    <mergeCell ref="A19:H19"/>
  </mergeCells>
  <phoneticPr fontId="0" type="noConversion"/>
  <printOptions horizontalCentered="1"/>
  <pageMargins left="0.75" right="0.75" top="1" bottom="1" header="0.5" footer="0.5"/>
  <pageSetup orientation="portrait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30"/>
  <sheetViews>
    <sheetView showGridLines="0" view="pageLayout" zoomScaleNormal="100" workbookViewId="0"/>
  </sheetViews>
  <sheetFormatPr defaultColWidth="9.6640625" defaultRowHeight="15.75" x14ac:dyDescent="0.25"/>
  <cols>
    <col min="1" max="1" width="25.88671875" customWidth="1"/>
    <col min="2" max="2" width="6.6640625" customWidth="1"/>
    <col min="3" max="3" width="7.6640625" customWidth="1"/>
    <col min="4" max="4" width="6.5546875" customWidth="1"/>
    <col min="5" max="5" width="3" customWidth="1"/>
    <col min="6" max="6" width="7.5546875" customWidth="1"/>
    <col min="7" max="7" width="8" customWidth="1"/>
    <col min="8" max="8" width="6.88671875" customWidth="1"/>
    <col min="9" max="9" width="3.109375" customWidth="1"/>
    <col min="10" max="11" width="7.5546875" customWidth="1"/>
    <col min="12" max="12" width="9.88671875" customWidth="1"/>
    <col min="13" max="13" width="12.6640625" customWidth="1"/>
  </cols>
  <sheetData>
    <row r="1" spans="1:12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x14ac:dyDescent="0.25">
      <c r="A2" s="5"/>
      <c r="B2" s="22"/>
      <c r="C2" s="23" t="s">
        <v>5</v>
      </c>
      <c r="D2" s="22"/>
      <c r="E2" s="5"/>
      <c r="F2" s="22"/>
      <c r="G2" s="23" t="s">
        <v>6</v>
      </c>
      <c r="H2" s="22"/>
      <c r="I2" s="5"/>
      <c r="J2" s="22"/>
      <c r="K2" s="23" t="s">
        <v>7</v>
      </c>
      <c r="L2" s="22"/>
    </row>
    <row r="3" spans="1:12" x14ac:dyDescent="0.25">
      <c r="A3" s="19"/>
      <c r="B3" s="71" t="s">
        <v>8</v>
      </c>
      <c r="C3" s="71" t="s">
        <v>9</v>
      </c>
      <c r="D3" s="16"/>
      <c r="E3" s="16"/>
      <c r="F3" s="71" t="s">
        <v>8</v>
      </c>
      <c r="G3" s="71" t="s">
        <v>9</v>
      </c>
      <c r="H3" s="16"/>
      <c r="I3" s="16"/>
      <c r="J3" s="71" t="s">
        <v>8</v>
      </c>
      <c r="K3" s="71" t="s">
        <v>9</v>
      </c>
      <c r="L3" s="71" t="s">
        <v>10</v>
      </c>
    </row>
    <row r="4" spans="1:12" x14ac:dyDescent="0.25">
      <c r="A4" s="5" t="s">
        <v>81</v>
      </c>
      <c r="B4" s="73" t="s">
        <v>11</v>
      </c>
      <c r="C4" s="73" t="s">
        <v>11</v>
      </c>
      <c r="D4" s="6" t="s">
        <v>7</v>
      </c>
      <c r="E4" s="16"/>
      <c r="F4" s="73" t="s">
        <v>11</v>
      </c>
      <c r="G4" s="73" t="s">
        <v>11</v>
      </c>
      <c r="H4" s="6" t="s">
        <v>7</v>
      </c>
      <c r="I4" s="16"/>
      <c r="J4" s="73" t="s">
        <v>11</v>
      </c>
      <c r="K4" s="73" t="s">
        <v>11</v>
      </c>
      <c r="L4" s="73" t="s">
        <v>7</v>
      </c>
    </row>
    <row r="5" spans="1:12" x14ac:dyDescent="0.25">
      <c r="A5" s="6" t="s">
        <v>28</v>
      </c>
      <c r="B5" s="5"/>
      <c r="C5" s="5"/>
      <c r="D5" s="5"/>
      <c r="E5" s="5"/>
      <c r="F5" s="5"/>
      <c r="G5" s="5"/>
      <c r="H5" s="5"/>
      <c r="I5" s="5"/>
      <c r="J5" s="72"/>
      <c r="K5" s="72"/>
      <c r="L5" s="5"/>
    </row>
    <row r="6" spans="1:12" x14ac:dyDescent="0.25">
      <c r="A6" s="7" t="s">
        <v>12</v>
      </c>
      <c r="B6" s="14">
        <v>0</v>
      </c>
      <c r="C6" s="14">
        <v>7</v>
      </c>
      <c r="D6" s="14">
        <f>B6+C6</f>
        <v>7</v>
      </c>
      <c r="E6" s="14"/>
      <c r="F6" s="5">
        <v>0</v>
      </c>
      <c r="G6" s="5">
        <v>13</v>
      </c>
      <c r="H6" s="14">
        <f>F6+G6</f>
        <v>13</v>
      </c>
      <c r="I6" s="5"/>
      <c r="J6" s="14">
        <f>B6+F6</f>
        <v>0</v>
      </c>
      <c r="K6" s="14">
        <f>C6+G6</f>
        <v>20</v>
      </c>
      <c r="L6" s="14">
        <f>J6+K6</f>
        <v>20</v>
      </c>
    </row>
    <row r="7" spans="1:12" x14ac:dyDescent="0.25">
      <c r="A7" s="7" t="s">
        <v>13</v>
      </c>
      <c r="B7" s="24">
        <v>0</v>
      </c>
      <c r="C7" s="24">
        <v>445</v>
      </c>
      <c r="D7" s="24">
        <f>B7+C7</f>
        <v>445</v>
      </c>
      <c r="E7" s="24"/>
      <c r="F7" s="12">
        <v>2</v>
      </c>
      <c r="G7" s="12">
        <v>593</v>
      </c>
      <c r="H7" s="24">
        <f>F7+G7</f>
        <v>595</v>
      </c>
      <c r="I7" s="5"/>
      <c r="J7" s="24">
        <f>B7+F7</f>
        <v>2</v>
      </c>
      <c r="K7" s="24">
        <f>C7+G7</f>
        <v>1038</v>
      </c>
      <c r="L7" s="24">
        <f>J7+K7</f>
        <v>1040</v>
      </c>
    </row>
    <row r="8" spans="1:12" x14ac:dyDescent="0.25">
      <c r="A8" s="7" t="s">
        <v>14</v>
      </c>
      <c r="B8" s="14">
        <f>B6+B7</f>
        <v>0</v>
      </c>
      <c r="C8" s="14">
        <f>C6+C7</f>
        <v>452</v>
      </c>
      <c r="D8" s="14">
        <f>D6+D7</f>
        <v>452</v>
      </c>
      <c r="E8" s="14"/>
      <c r="F8" s="14">
        <f>F6+F7</f>
        <v>2</v>
      </c>
      <c r="G8" s="14">
        <f>G6+G7</f>
        <v>606</v>
      </c>
      <c r="H8" s="14">
        <f>H6+H7</f>
        <v>608</v>
      </c>
      <c r="I8" s="7" t="s">
        <v>15</v>
      </c>
      <c r="J8" s="14">
        <f>J6+J7</f>
        <v>2</v>
      </c>
      <c r="K8" s="14">
        <f>K6+K7</f>
        <v>1058</v>
      </c>
      <c r="L8" s="14">
        <f>SUM(L6:L7)</f>
        <v>1060</v>
      </c>
    </row>
    <row r="9" spans="1:12" ht="13.5" customHeigh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x14ac:dyDescent="0.25">
      <c r="A10" s="7" t="s">
        <v>16</v>
      </c>
      <c r="B10" s="5">
        <v>0</v>
      </c>
      <c r="C10" s="5">
        <v>424</v>
      </c>
      <c r="D10" s="14">
        <f>B10+C10</f>
        <v>424</v>
      </c>
      <c r="E10" s="14"/>
      <c r="F10" s="5">
        <v>0</v>
      </c>
      <c r="G10" s="5">
        <v>594</v>
      </c>
      <c r="H10" s="14">
        <f>F10+G10</f>
        <v>594</v>
      </c>
      <c r="I10" s="5"/>
      <c r="J10" s="14">
        <f t="shared" ref="J10:K13" si="0">B10+F10</f>
        <v>0</v>
      </c>
      <c r="K10" s="14">
        <f t="shared" si="0"/>
        <v>1018</v>
      </c>
      <c r="L10" s="14">
        <f>J10+K10</f>
        <v>1018</v>
      </c>
    </row>
    <row r="11" spans="1:12" x14ac:dyDescent="0.25">
      <c r="A11" s="7" t="s">
        <v>17</v>
      </c>
      <c r="B11" s="5">
        <v>3</v>
      </c>
      <c r="C11" s="5">
        <v>444</v>
      </c>
      <c r="D11" s="14">
        <f>B11+C11</f>
        <v>447</v>
      </c>
      <c r="E11" s="14"/>
      <c r="F11" s="5">
        <v>2</v>
      </c>
      <c r="G11" s="5">
        <v>644</v>
      </c>
      <c r="H11" s="14">
        <f>F11+G11</f>
        <v>646</v>
      </c>
      <c r="I11" s="5"/>
      <c r="J11" s="14">
        <f t="shared" si="0"/>
        <v>5</v>
      </c>
      <c r="K11" s="14">
        <f t="shared" si="0"/>
        <v>1088</v>
      </c>
      <c r="L11" s="14">
        <f>J11+K11</f>
        <v>1093</v>
      </c>
    </row>
    <row r="12" spans="1:12" x14ac:dyDescent="0.25">
      <c r="A12" s="7" t="s">
        <v>18</v>
      </c>
      <c r="B12" s="5">
        <v>107</v>
      </c>
      <c r="C12" s="5">
        <v>551</v>
      </c>
      <c r="D12" s="14">
        <f>B12+C12</f>
        <v>658</v>
      </c>
      <c r="E12" s="14"/>
      <c r="F12" s="5">
        <v>127</v>
      </c>
      <c r="G12" s="5">
        <v>873</v>
      </c>
      <c r="H12" s="14">
        <f>F12+G12</f>
        <v>1000</v>
      </c>
      <c r="I12" s="5"/>
      <c r="J12" s="14">
        <f t="shared" si="0"/>
        <v>234</v>
      </c>
      <c r="K12" s="14">
        <f t="shared" si="0"/>
        <v>1424</v>
      </c>
      <c r="L12" s="14">
        <f>J12+K12</f>
        <v>1658</v>
      </c>
    </row>
    <row r="13" spans="1:12" x14ac:dyDescent="0.25">
      <c r="A13" s="7" t="s">
        <v>19</v>
      </c>
      <c r="B13" s="12">
        <v>14</v>
      </c>
      <c r="C13" s="12">
        <v>5</v>
      </c>
      <c r="D13" s="24">
        <f>B13+C13</f>
        <v>19</v>
      </c>
      <c r="E13" s="24"/>
      <c r="F13" s="12">
        <v>21</v>
      </c>
      <c r="G13" s="12">
        <v>7</v>
      </c>
      <c r="H13" s="24">
        <f>F13+G13</f>
        <v>28</v>
      </c>
      <c r="I13" s="5"/>
      <c r="J13" s="24">
        <f t="shared" si="0"/>
        <v>35</v>
      </c>
      <c r="K13" s="24">
        <f t="shared" si="0"/>
        <v>12</v>
      </c>
      <c r="L13" s="24">
        <f>J13+K13</f>
        <v>47</v>
      </c>
    </row>
    <row r="14" spans="1:12" x14ac:dyDescent="0.25">
      <c r="A14" s="8" t="s">
        <v>20</v>
      </c>
      <c r="B14" s="9">
        <f>SUM(B8:B13)</f>
        <v>124</v>
      </c>
      <c r="C14" s="9">
        <f>SUM(C8:C13)</f>
        <v>1876</v>
      </c>
      <c r="D14" s="9">
        <f>SUM(D8:D13)</f>
        <v>2000</v>
      </c>
      <c r="E14" s="9"/>
      <c r="F14" s="9">
        <f>SUM(F8:F13)</f>
        <v>152</v>
      </c>
      <c r="G14" s="9">
        <f>SUM(G8:G13)</f>
        <v>2724</v>
      </c>
      <c r="H14" s="9">
        <f>SUM(H8:H13)</f>
        <v>2876</v>
      </c>
      <c r="I14" s="8" t="s">
        <v>15</v>
      </c>
      <c r="J14" s="9">
        <f>SUM(J8:J13)</f>
        <v>276</v>
      </c>
      <c r="K14" s="9">
        <f>SUM(K8:K13)</f>
        <v>4600</v>
      </c>
      <c r="L14" s="9">
        <f>SUM(L8:L13)</f>
        <v>4876</v>
      </c>
    </row>
    <row r="15" spans="1:12" ht="12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2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x14ac:dyDescent="0.25">
      <c r="A17" s="6" t="s">
        <v>21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x14ac:dyDescent="0.25">
      <c r="A18" s="7" t="s">
        <v>156</v>
      </c>
      <c r="B18" s="5">
        <v>0</v>
      </c>
      <c r="C18" s="5">
        <v>34</v>
      </c>
      <c r="D18" s="14">
        <f>C18+B18</f>
        <v>34</v>
      </c>
      <c r="E18" s="19"/>
      <c r="F18" s="5">
        <v>0</v>
      </c>
      <c r="G18" s="5">
        <v>81</v>
      </c>
      <c r="H18" s="14">
        <f>G18+F18</f>
        <v>81</v>
      </c>
      <c r="I18" s="19"/>
      <c r="J18" s="14">
        <f t="shared" ref="J18:K22" si="1">B18+F18</f>
        <v>0</v>
      </c>
      <c r="K18" s="14">
        <f t="shared" si="1"/>
        <v>115</v>
      </c>
      <c r="L18" s="14">
        <f>K18+J18</f>
        <v>115</v>
      </c>
    </row>
    <row r="19" spans="1:12" x14ac:dyDescent="0.25">
      <c r="A19" s="7" t="s">
        <v>168</v>
      </c>
      <c r="B19" s="5">
        <v>0</v>
      </c>
      <c r="C19" s="5">
        <v>181</v>
      </c>
      <c r="D19" s="14">
        <f>C19+B19</f>
        <v>181</v>
      </c>
      <c r="E19" s="5"/>
      <c r="F19" s="5">
        <v>0</v>
      </c>
      <c r="G19" s="5">
        <v>156</v>
      </c>
      <c r="H19" s="14">
        <f>G19+F19</f>
        <v>156</v>
      </c>
      <c r="I19" s="5"/>
      <c r="J19" s="14">
        <f>B19+F19</f>
        <v>0</v>
      </c>
      <c r="K19" s="14">
        <f>C19+G19</f>
        <v>337</v>
      </c>
      <c r="L19" s="14">
        <f>K19+J19</f>
        <v>337</v>
      </c>
    </row>
    <row r="20" spans="1:12" x14ac:dyDescent="0.25">
      <c r="A20" s="7" t="s">
        <v>179</v>
      </c>
      <c r="B20" s="5">
        <v>0</v>
      </c>
      <c r="C20" s="5">
        <v>8</v>
      </c>
      <c r="D20" s="14">
        <f>SUM(B20:C20)</f>
        <v>8</v>
      </c>
      <c r="E20" s="19"/>
      <c r="F20" s="5">
        <v>0</v>
      </c>
      <c r="G20" s="5">
        <v>23</v>
      </c>
      <c r="H20" s="14">
        <f>SUM(F20:G20)</f>
        <v>23</v>
      </c>
      <c r="I20" s="19"/>
      <c r="J20" s="14">
        <f>SUM(B20+F20)</f>
        <v>0</v>
      </c>
      <c r="K20" s="14">
        <f>SUM(C20+G20)</f>
        <v>31</v>
      </c>
      <c r="L20" s="14">
        <f>SUM(J20:K20)</f>
        <v>31</v>
      </c>
    </row>
    <row r="21" spans="1:12" x14ac:dyDescent="0.25">
      <c r="A21" s="7" t="s">
        <v>120</v>
      </c>
      <c r="B21" s="5">
        <v>47</v>
      </c>
      <c r="C21" s="5">
        <v>14</v>
      </c>
      <c r="D21" s="14">
        <f>C21+B21</f>
        <v>61</v>
      </c>
      <c r="E21" s="14"/>
      <c r="F21" s="5">
        <v>24</v>
      </c>
      <c r="G21" s="5">
        <v>15</v>
      </c>
      <c r="H21" s="14">
        <f>G21+F21</f>
        <v>39</v>
      </c>
      <c r="I21" s="5"/>
      <c r="J21" s="14">
        <f t="shared" si="1"/>
        <v>71</v>
      </c>
      <c r="K21" s="14">
        <f t="shared" si="1"/>
        <v>29</v>
      </c>
      <c r="L21" s="14">
        <f>K21+J21</f>
        <v>100</v>
      </c>
    </row>
    <row r="22" spans="1:12" x14ac:dyDescent="0.25">
      <c r="A22" s="7" t="s">
        <v>121</v>
      </c>
      <c r="B22" s="12">
        <v>11</v>
      </c>
      <c r="C22" s="12">
        <v>0</v>
      </c>
      <c r="D22" s="24">
        <f>C22+B22</f>
        <v>11</v>
      </c>
      <c r="E22" s="14"/>
      <c r="F22" s="12">
        <v>54</v>
      </c>
      <c r="G22" s="12">
        <v>0</v>
      </c>
      <c r="H22" s="24">
        <f>G22+F22</f>
        <v>54</v>
      </c>
      <c r="I22" s="5"/>
      <c r="J22" s="24">
        <f t="shared" si="1"/>
        <v>65</v>
      </c>
      <c r="K22" s="24">
        <f t="shared" si="1"/>
        <v>0</v>
      </c>
      <c r="L22" s="24">
        <f>K22+J22</f>
        <v>65</v>
      </c>
    </row>
    <row r="23" spans="1:12" x14ac:dyDescent="0.25">
      <c r="A23" s="8" t="s">
        <v>22</v>
      </c>
      <c r="B23" s="9">
        <f>SUM(B18:B22)</f>
        <v>58</v>
      </c>
      <c r="C23" s="9">
        <f>SUM(C18:C22)</f>
        <v>237</v>
      </c>
      <c r="D23" s="9">
        <f>C23+B23</f>
        <v>295</v>
      </c>
      <c r="E23" s="9"/>
      <c r="F23" s="9">
        <f>SUM(F18:F22)</f>
        <v>78</v>
      </c>
      <c r="G23" s="9">
        <f>SUM(G18:G22)</f>
        <v>275</v>
      </c>
      <c r="H23" s="9">
        <f>G23+F23</f>
        <v>353</v>
      </c>
      <c r="I23" s="8" t="s">
        <v>15</v>
      </c>
      <c r="J23" s="9">
        <f>SUM(J18:J22)</f>
        <v>136</v>
      </c>
      <c r="K23" s="9">
        <f>SUM(K18:K22)</f>
        <v>512</v>
      </c>
      <c r="L23" s="9">
        <f>K23+J23</f>
        <v>648</v>
      </c>
    </row>
    <row r="24" spans="1:12" ht="12.75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x14ac:dyDescent="0.25">
      <c r="A25" s="8" t="s">
        <v>23</v>
      </c>
      <c r="B25" s="10">
        <f>B14+B23</f>
        <v>182</v>
      </c>
      <c r="C25" s="10">
        <f>C14+C23</f>
        <v>2113</v>
      </c>
      <c r="D25" s="10">
        <f>D14+D23</f>
        <v>2295</v>
      </c>
      <c r="E25" s="10"/>
      <c r="F25" s="10">
        <f>F14+F23</f>
        <v>230</v>
      </c>
      <c r="G25" s="10">
        <f>G14+G23</f>
        <v>2999</v>
      </c>
      <c r="H25" s="10">
        <f>H14+H23</f>
        <v>3229</v>
      </c>
      <c r="I25" s="8" t="s">
        <v>15</v>
      </c>
      <c r="J25" s="10">
        <f>J14+J23</f>
        <v>412</v>
      </c>
      <c r="K25" s="10">
        <f>K14+K23</f>
        <v>5112</v>
      </c>
      <c r="L25" s="10">
        <f>L14+L23</f>
        <v>5524</v>
      </c>
    </row>
    <row r="26" spans="1:12" ht="1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x14ac:dyDescent="0.25">
      <c r="A27" s="7" t="s">
        <v>24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x14ac:dyDescent="0.25">
      <c r="A28" s="7" t="s">
        <v>25</v>
      </c>
      <c r="B28" s="14">
        <v>9</v>
      </c>
      <c r="C28" s="14">
        <v>1121</v>
      </c>
      <c r="D28" s="14">
        <f>B28+C28</f>
        <v>1130</v>
      </c>
      <c r="E28" s="14"/>
      <c r="F28" s="5">
        <v>14</v>
      </c>
      <c r="G28" s="5">
        <v>1723</v>
      </c>
      <c r="H28" s="14">
        <f>F28+G28</f>
        <v>1737</v>
      </c>
      <c r="I28" s="5"/>
      <c r="J28" s="14">
        <f>B28+F28</f>
        <v>23</v>
      </c>
      <c r="K28" s="14">
        <f>C28+G28</f>
        <v>2844</v>
      </c>
      <c r="L28" s="14">
        <f>J28+K28</f>
        <v>2867</v>
      </c>
    </row>
    <row r="29" spans="1:12" x14ac:dyDescent="0.25">
      <c r="A29" s="7" t="s">
        <v>26</v>
      </c>
      <c r="B29" s="24">
        <f>SUM(B25-B28)</f>
        <v>173</v>
      </c>
      <c r="C29" s="24">
        <f>SUM(C25-C28)</f>
        <v>992</v>
      </c>
      <c r="D29" s="24">
        <f>SUM(D25-D28)</f>
        <v>1165</v>
      </c>
      <c r="E29" s="24"/>
      <c r="F29" s="24">
        <f>SUM(F25-F28)</f>
        <v>216</v>
      </c>
      <c r="G29" s="24">
        <f>SUM(G25-G28)</f>
        <v>1276</v>
      </c>
      <c r="H29" s="24">
        <f>F29+G29</f>
        <v>1492</v>
      </c>
      <c r="I29" s="5"/>
      <c r="J29" s="24">
        <f>SUM(J25-J28)</f>
        <v>389</v>
      </c>
      <c r="K29" s="24">
        <f>C29+G29</f>
        <v>2268</v>
      </c>
      <c r="L29" s="24">
        <f>L25-L28</f>
        <v>2657</v>
      </c>
    </row>
    <row r="30" spans="1:12" x14ac:dyDescent="0.25">
      <c r="A30" s="8" t="s">
        <v>27</v>
      </c>
      <c r="B30" s="10">
        <f>B28+B29</f>
        <v>182</v>
      </c>
      <c r="C30" s="10">
        <f>C28+C29</f>
        <v>2113</v>
      </c>
      <c r="D30" s="10">
        <f>D28+D29</f>
        <v>2295</v>
      </c>
      <c r="E30" s="10"/>
      <c r="F30" s="10">
        <f>F28+F29</f>
        <v>230</v>
      </c>
      <c r="G30" s="10">
        <f>G28+G29</f>
        <v>2999</v>
      </c>
      <c r="H30" s="10">
        <f>H28+H29</f>
        <v>3229</v>
      </c>
      <c r="I30" s="8" t="s">
        <v>15</v>
      </c>
      <c r="J30" s="10">
        <f>J28+J29</f>
        <v>412</v>
      </c>
      <c r="K30" s="10">
        <f>K28+K29</f>
        <v>5112</v>
      </c>
      <c r="L30" s="10">
        <f>L28+L29</f>
        <v>5524</v>
      </c>
    </row>
  </sheetData>
  <phoneticPr fontId="0" type="noConversion"/>
  <printOptions verticalCentered="1" gridLinesSet="0"/>
  <pageMargins left="0.25" right="0.25" top="0.84" bottom="0.67" header="0.32" footer="0.3"/>
  <pageSetup orientation="landscape" horizontalDpi="4294967292" verticalDpi="1200" r:id="rId1"/>
  <headerFooter alignWithMargins="0">
    <oddHeader xml:space="preserve">&amp;C&amp;"Times New Roman,Bold"PART I
&amp;UENROLLMENT REPORT OF THE REGISTRAR - SPRING 2011
</oddHeader>
  </headerFooter>
  <ignoredErrors>
    <ignoredError sqref="D20 H20 J20:L2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H61"/>
  <sheetViews>
    <sheetView showGridLines="0" view="pageLayout" zoomScaleNormal="100" workbookViewId="0">
      <selection activeCell="D11" sqref="D11"/>
    </sheetView>
  </sheetViews>
  <sheetFormatPr defaultColWidth="9.6640625" defaultRowHeight="15.75" x14ac:dyDescent="0.25"/>
  <cols>
    <col min="1" max="1" width="6.77734375" style="2" customWidth="1"/>
    <col min="2" max="2" width="31.6640625" style="2" customWidth="1"/>
    <col min="3" max="3" width="11.44140625" style="2" customWidth="1"/>
    <col min="4" max="4" width="24.21875" style="2" customWidth="1"/>
    <col min="5" max="5" width="11.6640625" style="2" customWidth="1"/>
    <col min="6" max="6" width="10" style="2" bestFit="1" customWidth="1"/>
    <col min="7" max="16384" width="9.6640625" style="2"/>
  </cols>
  <sheetData>
    <row r="1" spans="1:8" ht="16.7" customHeight="1" x14ac:dyDescent="0.3">
      <c r="A1" s="17"/>
      <c r="B1" s="40" t="s">
        <v>213</v>
      </c>
      <c r="C1" s="41" t="s">
        <v>7</v>
      </c>
      <c r="D1" s="41" t="s">
        <v>180</v>
      </c>
      <c r="E1" s="20"/>
    </row>
    <row r="2" spans="1:8" ht="16.7" customHeight="1" x14ac:dyDescent="0.3">
      <c r="A2" s="17"/>
      <c r="B2" s="29" t="s">
        <v>29</v>
      </c>
      <c r="C2" s="30">
        <v>1174</v>
      </c>
      <c r="D2" s="31">
        <f>SUM(C2/4876)*100</f>
        <v>24.077112387202625</v>
      </c>
      <c r="E2" s="20"/>
    </row>
    <row r="3" spans="1:8" ht="16.7" customHeight="1" x14ac:dyDescent="0.3">
      <c r="A3" s="17"/>
      <c r="B3" s="29" t="s">
        <v>142</v>
      </c>
      <c r="C3" s="30">
        <v>544</v>
      </c>
      <c r="D3" s="31">
        <f t="shared" ref="D3:D22" si="0">SUM(C3/4876)*100</f>
        <v>11.156685808039377</v>
      </c>
    </row>
    <row r="4" spans="1:8" ht="16.7" customHeight="1" x14ac:dyDescent="0.3">
      <c r="A4" s="17"/>
      <c r="B4" s="29" t="s">
        <v>30</v>
      </c>
      <c r="C4" s="30">
        <v>324</v>
      </c>
      <c r="D4" s="31">
        <f t="shared" si="0"/>
        <v>6.6447908121410997</v>
      </c>
      <c r="E4" s="20"/>
    </row>
    <row r="5" spans="1:8" ht="16.7" customHeight="1" x14ac:dyDescent="0.3">
      <c r="A5" s="17"/>
      <c r="B5" s="29" t="s">
        <v>32</v>
      </c>
      <c r="C5" s="30">
        <v>293</v>
      </c>
      <c r="D5" s="31">
        <f t="shared" si="0"/>
        <v>6.0090237899917964</v>
      </c>
      <c r="H5" s="20"/>
    </row>
    <row r="6" spans="1:8" ht="16.7" customHeight="1" x14ac:dyDescent="0.3">
      <c r="A6" s="17"/>
      <c r="B6" s="29" t="s">
        <v>31</v>
      </c>
      <c r="C6" s="30">
        <v>274</v>
      </c>
      <c r="D6" s="31">
        <f t="shared" si="0"/>
        <v>5.6193601312551271</v>
      </c>
      <c r="E6" s="20"/>
    </row>
    <row r="7" spans="1:8" ht="16.7" customHeight="1" x14ac:dyDescent="0.3">
      <c r="A7" s="17"/>
      <c r="B7" s="29" t="s">
        <v>33</v>
      </c>
      <c r="C7" s="30">
        <v>231</v>
      </c>
      <c r="D7" s="31">
        <f t="shared" si="0"/>
        <v>4.7374897456931908</v>
      </c>
      <c r="E7" s="20"/>
    </row>
    <row r="8" spans="1:8" ht="16.7" customHeight="1" x14ac:dyDescent="0.3">
      <c r="A8" s="17"/>
      <c r="B8" s="29" t="s">
        <v>36</v>
      </c>
      <c r="C8" s="30">
        <v>205</v>
      </c>
      <c r="D8" s="31">
        <f t="shared" si="0"/>
        <v>4.2042657916324853</v>
      </c>
      <c r="E8" s="20"/>
    </row>
    <row r="9" spans="1:8" ht="16.7" customHeight="1" x14ac:dyDescent="0.3">
      <c r="A9" s="17"/>
      <c r="B9" s="29" t="s">
        <v>34</v>
      </c>
      <c r="C9" s="30">
        <v>108</v>
      </c>
      <c r="D9" s="31">
        <f t="shared" si="0"/>
        <v>2.2149302707136997</v>
      </c>
      <c r="E9" s="20"/>
    </row>
    <row r="10" spans="1:8" ht="16.7" customHeight="1" x14ac:dyDescent="0.3">
      <c r="A10" s="17"/>
      <c r="B10" s="29" t="s">
        <v>122</v>
      </c>
      <c r="C10" s="30">
        <v>85</v>
      </c>
      <c r="D10" s="31">
        <f t="shared" si="0"/>
        <v>1.7432321575061527</v>
      </c>
    </row>
    <row r="11" spans="1:8" ht="16.7" customHeight="1" x14ac:dyDescent="0.3">
      <c r="A11" s="17"/>
      <c r="B11" s="29" t="s">
        <v>35</v>
      </c>
      <c r="C11" s="30">
        <v>74</v>
      </c>
      <c r="D11" s="31">
        <f t="shared" si="0"/>
        <v>1.5176374077112387</v>
      </c>
      <c r="E11" s="20"/>
    </row>
    <row r="12" spans="1:8" ht="16.7" customHeight="1" x14ac:dyDescent="0.3">
      <c r="A12" s="17"/>
      <c r="B12" s="29" t="s">
        <v>181</v>
      </c>
      <c r="C12" s="30">
        <v>19</v>
      </c>
      <c r="D12" s="31">
        <f t="shared" si="0"/>
        <v>0.38966365873666942</v>
      </c>
      <c r="E12" s="20"/>
    </row>
    <row r="13" spans="1:8" ht="16.7" customHeight="1" x14ac:dyDescent="0.3">
      <c r="A13" s="17"/>
      <c r="B13" s="29" t="s">
        <v>183</v>
      </c>
      <c r="C13" s="30">
        <v>13</v>
      </c>
      <c r="D13" s="31">
        <f t="shared" si="0"/>
        <v>0.26661197703035272</v>
      </c>
      <c r="E13" s="20"/>
    </row>
    <row r="14" spans="1:8" ht="16.7" customHeight="1" x14ac:dyDescent="0.3">
      <c r="A14" s="17"/>
      <c r="B14" s="29" t="s">
        <v>189</v>
      </c>
      <c r="C14" s="30">
        <v>10</v>
      </c>
      <c r="D14" s="31">
        <f t="shared" si="0"/>
        <v>0.20508613617719443</v>
      </c>
      <c r="E14" s="20"/>
    </row>
    <row r="15" spans="1:8" ht="16.7" customHeight="1" x14ac:dyDescent="0.3">
      <c r="A15" s="17"/>
      <c r="B15" s="29" t="s">
        <v>185</v>
      </c>
      <c r="C15" s="30">
        <v>9</v>
      </c>
      <c r="D15" s="31">
        <f t="shared" si="0"/>
        <v>0.18457752255947496</v>
      </c>
      <c r="E15" s="20"/>
    </row>
    <row r="16" spans="1:8" ht="16.7" customHeight="1" x14ac:dyDescent="0.3">
      <c r="A16" s="17"/>
      <c r="B16" s="29" t="s">
        <v>184</v>
      </c>
      <c r="C16" s="30">
        <v>8</v>
      </c>
      <c r="D16" s="31">
        <f t="shared" si="0"/>
        <v>0.16406890894175555</v>
      </c>
      <c r="E16" s="20"/>
    </row>
    <row r="17" spans="1:5" ht="16.7" customHeight="1" x14ac:dyDescent="0.3">
      <c r="A17" s="17"/>
      <c r="B17" s="29" t="s">
        <v>186</v>
      </c>
      <c r="C17" s="30">
        <v>6</v>
      </c>
      <c r="D17" s="31">
        <f t="shared" si="0"/>
        <v>0.12305168170631665</v>
      </c>
      <c r="E17" s="20"/>
    </row>
    <row r="18" spans="1:5" ht="16.7" customHeight="1" x14ac:dyDescent="0.3">
      <c r="A18" s="17"/>
      <c r="B18" s="29" t="s">
        <v>187</v>
      </c>
      <c r="C18" s="30">
        <v>6</v>
      </c>
      <c r="D18" s="31">
        <f t="shared" si="0"/>
        <v>0.12305168170631665</v>
      </c>
      <c r="E18" s="20"/>
    </row>
    <row r="19" spans="1:5" ht="16.7" customHeight="1" x14ac:dyDescent="0.3">
      <c r="A19" s="17"/>
      <c r="B19" s="29" t="s">
        <v>182</v>
      </c>
      <c r="C19" s="30">
        <v>5</v>
      </c>
      <c r="D19" s="31">
        <f t="shared" si="0"/>
        <v>0.10254306808859721</v>
      </c>
      <c r="E19" s="20"/>
    </row>
    <row r="20" spans="1:5" ht="16.7" customHeight="1" x14ac:dyDescent="0.3">
      <c r="A20" s="17"/>
      <c r="B20" s="29" t="s">
        <v>188</v>
      </c>
      <c r="C20" s="30">
        <v>4</v>
      </c>
      <c r="D20" s="31">
        <f t="shared" si="0"/>
        <v>8.2034454470877774E-2</v>
      </c>
      <c r="E20" s="20"/>
    </row>
    <row r="21" spans="1:5" ht="16.7" customHeight="1" x14ac:dyDescent="0.3">
      <c r="A21" s="17"/>
      <c r="B21" s="29" t="s">
        <v>37</v>
      </c>
      <c r="C21" s="30">
        <v>199</v>
      </c>
      <c r="D21" s="31">
        <f t="shared" si="0"/>
        <v>4.0812141099261696</v>
      </c>
      <c r="E21" s="20"/>
    </row>
    <row r="22" spans="1:5" ht="16.7" customHeight="1" x14ac:dyDescent="0.3">
      <c r="A22" s="17"/>
      <c r="B22" s="29" t="s">
        <v>190</v>
      </c>
      <c r="C22" s="32">
        <v>1285</v>
      </c>
      <c r="D22" s="33">
        <f t="shared" si="0"/>
        <v>26.35356849876948</v>
      </c>
      <c r="E22" s="20"/>
    </row>
    <row r="23" spans="1:5" ht="16.7" customHeight="1" x14ac:dyDescent="0.3">
      <c r="A23" s="17"/>
      <c r="B23" s="29"/>
      <c r="C23" s="35">
        <f>SUM(C2:C22)</f>
        <v>4876</v>
      </c>
      <c r="D23" s="31">
        <f>SUM(C23/4876)*100</f>
        <v>100</v>
      </c>
      <c r="E23" s="20"/>
    </row>
    <row r="24" spans="1:5" ht="16.7" customHeight="1" x14ac:dyDescent="0.3">
      <c r="A24" s="17"/>
      <c r="B24" s="29"/>
      <c r="C24" s="35"/>
      <c r="D24" s="31"/>
      <c r="E24" s="20"/>
    </row>
    <row r="25" spans="1:5" ht="16.7" customHeight="1" x14ac:dyDescent="0.3">
      <c r="A25" s="17"/>
      <c r="B25" s="29"/>
      <c r="C25" s="35"/>
      <c r="D25" s="31"/>
      <c r="E25" s="20"/>
    </row>
    <row r="26" spans="1:5" ht="16.7" customHeight="1" x14ac:dyDescent="0.3">
      <c r="A26" s="17"/>
      <c r="B26" s="34" t="s">
        <v>191</v>
      </c>
      <c r="E26" s="20"/>
    </row>
    <row r="27" spans="1:5" ht="5.0999999999999996" customHeight="1" x14ac:dyDescent="0.3">
      <c r="A27" s="17"/>
      <c r="B27" s="34"/>
      <c r="C27" s="36"/>
      <c r="D27" s="31"/>
      <c r="E27" s="20"/>
    </row>
    <row r="28" spans="1:5" ht="5.0999999999999996" customHeight="1" x14ac:dyDescent="0.3">
      <c r="A28" s="17"/>
      <c r="B28" s="34"/>
      <c r="C28" s="36"/>
      <c r="D28" s="31"/>
      <c r="E28" s="20"/>
    </row>
    <row r="29" spans="1:5" ht="16.7" customHeight="1" x14ac:dyDescent="0.25">
      <c r="A29" s="20"/>
    </row>
    <row r="30" spans="1:5" ht="16.7" customHeight="1" x14ac:dyDescent="0.25">
      <c r="A30" s="21"/>
      <c r="B30" s="5"/>
    </row>
    <row r="31" spans="1:5" ht="16.7" customHeight="1" x14ac:dyDescent="0.25">
      <c r="A31" s="21"/>
      <c r="B31" s="5"/>
    </row>
    <row r="32" spans="1:5" ht="16.7" customHeight="1" x14ac:dyDescent="0.25">
      <c r="A32" s="21"/>
      <c r="B32" s="5"/>
    </row>
    <row r="33" spans="1:2" ht="16.7" customHeight="1" x14ac:dyDescent="0.25">
      <c r="A33" s="21"/>
      <c r="B33" s="5"/>
    </row>
    <row r="34" spans="1:2" ht="16.7" customHeight="1" x14ac:dyDescent="0.25">
      <c r="A34" s="21"/>
      <c r="B34" s="5"/>
    </row>
    <row r="35" spans="1:2" ht="16.7" customHeight="1" x14ac:dyDescent="0.25">
      <c r="A35" s="21"/>
      <c r="B35" s="5"/>
    </row>
    <row r="36" spans="1:2" ht="16.7" customHeight="1" x14ac:dyDescent="0.25">
      <c r="A36" s="21"/>
      <c r="B36" s="5"/>
    </row>
    <row r="37" spans="1:2" ht="16.7" customHeight="1" x14ac:dyDescent="0.25">
      <c r="A37" s="21"/>
      <c r="B37" s="5"/>
    </row>
    <row r="38" spans="1:2" ht="16.7" customHeight="1" x14ac:dyDescent="0.25">
      <c r="A38" s="21"/>
      <c r="B38" s="5"/>
    </row>
    <row r="39" spans="1:2" ht="16.7" customHeight="1" x14ac:dyDescent="0.25">
      <c r="A39" s="21"/>
      <c r="B39" s="5"/>
    </row>
    <row r="40" spans="1:2" ht="16.7" customHeight="1" x14ac:dyDescent="0.25">
      <c r="A40" s="21"/>
      <c r="B40" s="5"/>
    </row>
    <row r="41" spans="1:2" ht="16.7" customHeight="1" x14ac:dyDescent="0.25">
      <c r="A41" s="21"/>
      <c r="B41" s="5"/>
    </row>
    <row r="42" spans="1:2" ht="16.7" customHeight="1" x14ac:dyDescent="0.25">
      <c r="A42" s="21"/>
      <c r="B42" s="5"/>
    </row>
    <row r="43" spans="1:2" ht="16.7" customHeight="1" x14ac:dyDescent="0.25">
      <c r="A43" s="21"/>
      <c r="B43" s="5"/>
    </row>
    <row r="44" spans="1:2" ht="16.7" customHeight="1" x14ac:dyDescent="0.25">
      <c r="A44" s="21"/>
      <c r="B44" s="5"/>
    </row>
    <row r="45" spans="1:2" ht="16.7" customHeight="1" x14ac:dyDescent="0.25">
      <c r="A45" s="21"/>
      <c r="B45" s="5"/>
    </row>
    <row r="46" spans="1:2" ht="16.7" customHeight="1" x14ac:dyDescent="0.25">
      <c r="A46" s="21"/>
      <c r="B46" s="5"/>
    </row>
    <row r="47" spans="1:2" ht="16.7" customHeight="1" x14ac:dyDescent="0.25">
      <c r="A47" s="21"/>
      <c r="B47" s="5"/>
    </row>
    <row r="48" spans="1:2" ht="16.7" customHeight="1" x14ac:dyDescent="0.25">
      <c r="A48" s="21"/>
      <c r="B48" s="5"/>
    </row>
    <row r="49" spans="1:5" ht="16.7" customHeight="1" x14ac:dyDescent="0.25">
      <c r="B49" s="5"/>
    </row>
    <row r="50" spans="1:5" ht="16.7" customHeight="1" x14ac:dyDescent="0.25">
      <c r="A50" s="21"/>
      <c r="B50" s="5"/>
    </row>
    <row r="51" spans="1:5" ht="16.7" customHeight="1" x14ac:dyDescent="0.25">
      <c r="A51" s="21"/>
      <c r="B51" s="5"/>
    </row>
    <row r="52" spans="1:5" ht="16.7" customHeight="1" x14ac:dyDescent="0.25">
      <c r="A52" s="21"/>
      <c r="B52" s="5"/>
    </row>
    <row r="53" spans="1:5" ht="16.7" customHeight="1" x14ac:dyDescent="0.25">
      <c r="A53" s="21"/>
      <c r="B53" s="5"/>
    </row>
    <row r="54" spans="1:5" ht="16.7" customHeight="1" x14ac:dyDescent="0.25">
      <c r="A54" s="21"/>
      <c r="B54" s="5"/>
    </row>
    <row r="55" spans="1:5" ht="16.7" customHeight="1" x14ac:dyDescent="0.25">
      <c r="A55" s="21"/>
      <c r="B55" s="5"/>
    </row>
    <row r="56" spans="1:5" ht="16.7" customHeight="1" x14ac:dyDescent="0.25">
      <c r="A56" s="21"/>
      <c r="B56" s="25"/>
    </row>
    <row r="57" spans="1:5" ht="16.7" customHeight="1" x14ac:dyDescent="0.25">
      <c r="A57" s="21"/>
      <c r="B57" s="25"/>
    </row>
    <row r="58" spans="1:5" ht="16.7" customHeight="1" x14ac:dyDescent="0.25">
      <c r="A58" s="20"/>
    </row>
    <row r="59" spans="1:5" ht="16.7" customHeight="1" x14ac:dyDescent="0.25">
      <c r="B59" s="20"/>
      <c r="C59" s="20"/>
      <c r="D59" s="20"/>
      <c r="E59" s="20"/>
    </row>
    <row r="60" spans="1:5" ht="16.7" customHeight="1" x14ac:dyDescent="0.25">
      <c r="B60" s="20"/>
      <c r="C60" s="20"/>
      <c r="D60" s="20"/>
    </row>
    <row r="61" spans="1:5" ht="16.7" customHeight="1" x14ac:dyDescent="0.25"/>
  </sheetData>
  <phoneticPr fontId="0" type="noConversion"/>
  <printOptions gridLinesSet="0"/>
  <pageMargins left="0.5" right="0.5" top="1.5104166670000001" bottom="0.51" header="0.7" footer="0.22"/>
  <pageSetup orientation="portrait" horizontalDpi="1200" verticalDpi="1200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showGridLines="0" workbookViewId="0">
      <selection activeCell="B35" sqref="B35"/>
    </sheetView>
  </sheetViews>
  <sheetFormatPr defaultRowHeight="15.75" x14ac:dyDescent="0.25"/>
  <cols>
    <col min="1" max="1" width="24.88671875" style="48" bestFit="1" customWidth="1"/>
    <col min="2" max="2" width="7.6640625" style="48" customWidth="1"/>
    <col min="3" max="3" width="24.6640625" style="48" customWidth="1"/>
  </cols>
  <sheetData>
    <row r="1" spans="1:3" x14ac:dyDescent="0.25">
      <c r="A1" s="59" t="s">
        <v>38</v>
      </c>
      <c r="B1" s="60" t="s">
        <v>7</v>
      </c>
      <c r="C1" s="60" t="s">
        <v>151</v>
      </c>
    </row>
    <row r="2" spans="1:3" x14ac:dyDescent="0.25">
      <c r="A2" s="42" t="s">
        <v>39</v>
      </c>
      <c r="B2" s="26">
        <v>1863</v>
      </c>
      <c r="C2" s="43">
        <f>SUM(B2/5524)*100</f>
        <v>33.725561187545253</v>
      </c>
    </row>
    <row r="3" spans="1:3" x14ac:dyDescent="0.25">
      <c r="A3" s="42" t="s">
        <v>41</v>
      </c>
      <c r="B3" s="26">
        <v>407</v>
      </c>
      <c r="C3" s="43">
        <f t="shared" ref="C3:C35" si="0">SUM(B3/5524)*100</f>
        <v>7.367849384503983</v>
      </c>
    </row>
    <row r="4" spans="1:3" x14ac:dyDescent="0.25">
      <c r="A4" s="42" t="s">
        <v>47</v>
      </c>
      <c r="B4" s="26">
        <v>393</v>
      </c>
      <c r="C4" s="43">
        <f t="shared" si="0"/>
        <v>7.1144098479362778</v>
      </c>
    </row>
    <row r="5" spans="1:3" x14ac:dyDescent="0.25">
      <c r="A5" s="42" t="s">
        <v>40</v>
      </c>
      <c r="B5" s="26">
        <v>386</v>
      </c>
      <c r="C5" s="43">
        <f t="shared" si="0"/>
        <v>6.9876900796524257</v>
      </c>
    </row>
    <row r="6" spans="1:3" x14ac:dyDescent="0.25">
      <c r="A6" s="42" t="s">
        <v>42</v>
      </c>
      <c r="B6" s="26">
        <v>380</v>
      </c>
      <c r="C6" s="43">
        <f t="shared" si="0"/>
        <v>6.8790731354091239</v>
      </c>
    </row>
    <row r="7" spans="1:3" x14ac:dyDescent="0.25">
      <c r="A7" s="42" t="s">
        <v>43</v>
      </c>
      <c r="B7" s="26">
        <v>272</v>
      </c>
      <c r="C7" s="43">
        <f t="shared" si="0"/>
        <v>4.9239681390296886</v>
      </c>
    </row>
    <row r="8" spans="1:3" x14ac:dyDescent="0.25">
      <c r="A8" s="42" t="s">
        <v>46</v>
      </c>
      <c r="B8" s="26">
        <v>237</v>
      </c>
      <c r="C8" s="43">
        <f t="shared" si="0"/>
        <v>4.2903692976104271</v>
      </c>
    </row>
    <row r="9" spans="1:3" x14ac:dyDescent="0.25">
      <c r="A9" s="42" t="s">
        <v>45</v>
      </c>
      <c r="B9" s="26">
        <v>208</v>
      </c>
      <c r="C9" s="43">
        <f t="shared" si="0"/>
        <v>3.7653874004344683</v>
      </c>
    </row>
    <row r="10" spans="1:3" x14ac:dyDescent="0.25">
      <c r="A10" s="42" t="s">
        <v>44</v>
      </c>
      <c r="B10" s="26">
        <v>199</v>
      </c>
      <c r="C10" s="43">
        <f t="shared" si="0"/>
        <v>3.6024619840695147</v>
      </c>
    </row>
    <row r="11" spans="1:3" x14ac:dyDescent="0.25">
      <c r="A11" s="42" t="s">
        <v>48</v>
      </c>
      <c r="B11" s="26">
        <v>150</v>
      </c>
      <c r="C11" s="43">
        <f t="shared" si="0"/>
        <v>2.715423606082549</v>
      </c>
    </row>
    <row r="12" spans="1:3" x14ac:dyDescent="0.25">
      <c r="A12" s="42" t="s">
        <v>49</v>
      </c>
      <c r="B12" s="26">
        <v>143</v>
      </c>
      <c r="C12" s="43">
        <f t="shared" si="0"/>
        <v>2.5887038377986964</v>
      </c>
    </row>
    <row r="13" spans="1:3" x14ac:dyDescent="0.25">
      <c r="A13" s="42" t="s">
        <v>51</v>
      </c>
      <c r="B13" s="26">
        <v>71</v>
      </c>
      <c r="C13" s="43">
        <f t="shared" si="0"/>
        <v>1.285300506879073</v>
      </c>
    </row>
    <row r="14" spans="1:3" x14ac:dyDescent="0.25">
      <c r="A14" s="42" t="s">
        <v>58</v>
      </c>
      <c r="B14" s="26">
        <v>64</v>
      </c>
      <c r="C14" s="43">
        <f t="shared" si="0"/>
        <v>1.1585807385952207</v>
      </c>
    </row>
    <row r="15" spans="1:3" x14ac:dyDescent="0.25">
      <c r="A15" s="61" t="s">
        <v>127</v>
      </c>
      <c r="B15" s="26">
        <v>61</v>
      </c>
      <c r="C15" s="43">
        <f t="shared" si="0"/>
        <v>1.1042722664735698</v>
      </c>
    </row>
    <row r="16" spans="1:3" x14ac:dyDescent="0.25">
      <c r="A16" s="42" t="s">
        <v>126</v>
      </c>
      <c r="B16" s="26">
        <v>57</v>
      </c>
      <c r="C16" s="43">
        <f t="shared" si="0"/>
        <v>1.0318609703113686</v>
      </c>
    </row>
    <row r="17" spans="1:3" x14ac:dyDescent="0.25">
      <c r="A17" s="42" t="s">
        <v>57</v>
      </c>
      <c r="B17" s="26">
        <v>46</v>
      </c>
      <c r="C17" s="43">
        <f t="shared" si="0"/>
        <v>0.83272990586531503</v>
      </c>
    </row>
    <row r="18" spans="1:3" x14ac:dyDescent="0.25">
      <c r="A18" s="42" t="s">
        <v>55</v>
      </c>
      <c r="B18" s="26">
        <v>44</v>
      </c>
      <c r="C18" s="43">
        <f t="shared" si="0"/>
        <v>0.79652425778421432</v>
      </c>
    </row>
    <row r="19" spans="1:3" x14ac:dyDescent="0.25">
      <c r="A19" s="42" t="s">
        <v>56</v>
      </c>
      <c r="B19" s="26">
        <v>34</v>
      </c>
      <c r="C19" s="43">
        <f t="shared" si="0"/>
        <v>0.61549601737871107</v>
      </c>
    </row>
    <row r="20" spans="1:3" x14ac:dyDescent="0.25">
      <c r="A20" s="42" t="s">
        <v>53</v>
      </c>
      <c r="B20" s="26">
        <v>30</v>
      </c>
      <c r="C20" s="43">
        <f t="shared" si="0"/>
        <v>0.54308472121650975</v>
      </c>
    </row>
    <row r="21" spans="1:3" x14ac:dyDescent="0.25">
      <c r="A21" s="44" t="s">
        <v>130</v>
      </c>
      <c r="B21" s="26">
        <v>30</v>
      </c>
      <c r="C21" s="43">
        <f t="shared" si="0"/>
        <v>0.54308472121650975</v>
      </c>
    </row>
    <row r="22" spans="1:3" x14ac:dyDescent="0.25">
      <c r="A22" s="44" t="s">
        <v>128</v>
      </c>
      <c r="B22" s="26">
        <v>28</v>
      </c>
      <c r="C22" s="43">
        <f t="shared" si="0"/>
        <v>0.50687907313540914</v>
      </c>
    </row>
    <row r="23" spans="1:3" x14ac:dyDescent="0.25">
      <c r="A23" s="42" t="s">
        <v>50</v>
      </c>
      <c r="B23" s="26">
        <v>27</v>
      </c>
      <c r="C23" s="43">
        <f t="shared" si="0"/>
        <v>0.48877624909485878</v>
      </c>
    </row>
    <row r="24" spans="1:3" x14ac:dyDescent="0.25">
      <c r="A24" s="42" t="s">
        <v>163</v>
      </c>
      <c r="B24" s="26">
        <v>26</v>
      </c>
      <c r="C24" s="43">
        <f t="shared" si="0"/>
        <v>0.47067342505430854</v>
      </c>
    </row>
    <row r="25" spans="1:3" x14ac:dyDescent="0.25">
      <c r="A25" s="42" t="s">
        <v>195</v>
      </c>
      <c r="B25" s="26">
        <v>25</v>
      </c>
      <c r="C25" s="43">
        <f t="shared" si="0"/>
        <v>0.45257060101375818</v>
      </c>
    </row>
    <row r="26" spans="1:3" x14ac:dyDescent="0.25">
      <c r="A26" s="42" t="s">
        <v>54</v>
      </c>
      <c r="B26" s="26">
        <v>22</v>
      </c>
      <c r="C26" s="43">
        <f t="shared" si="0"/>
        <v>0.39826212889210716</v>
      </c>
    </row>
    <row r="27" spans="1:3" x14ac:dyDescent="0.25">
      <c r="A27" s="42" t="s">
        <v>52</v>
      </c>
      <c r="B27" s="26">
        <v>21</v>
      </c>
      <c r="C27" s="43">
        <f t="shared" si="0"/>
        <v>0.38015930485155686</v>
      </c>
    </row>
    <row r="28" spans="1:3" x14ac:dyDescent="0.25">
      <c r="A28" s="42" t="s">
        <v>129</v>
      </c>
      <c r="B28" s="26">
        <v>18</v>
      </c>
      <c r="C28" s="43">
        <f t="shared" si="0"/>
        <v>0.32585083272990589</v>
      </c>
    </row>
    <row r="29" spans="1:3" x14ac:dyDescent="0.25">
      <c r="A29" s="42" t="s">
        <v>194</v>
      </c>
      <c r="B29" s="26">
        <v>18</v>
      </c>
      <c r="C29" s="43">
        <f t="shared" si="0"/>
        <v>0.32585083272990589</v>
      </c>
    </row>
    <row r="30" spans="1:3" x14ac:dyDescent="0.25">
      <c r="A30" s="42" t="s">
        <v>162</v>
      </c>
      <c r="B30" s="26">
        <v>16</v>
      </c>
      <c r="C30" s="43">
        <f t="shared" si="0"/>
        <v>0.28964518464880518</v>
      </c>
    </row>
    <row r="31" spans="1:3" x14ac:dyDescent="0.25">
      <c r="A31" s="42" t="s">
        <v>198</v>
      </c>
      <c r="B31" s="26">
        <v>14</v>
      </c>
      <c r="C31" s="43">
        <f t="shared" si="0"/>
        <v>0.25343953656770457</v>
      </c>
    </row>
    <row r="32" spans="1:3" x14ac:dyDescent="0.25">
      <c r="A32" s="42" t="s">
        <v>197</v>
      </c>
      <c r="B32" s="26">
        <v>13</v>
      </c>
      <c r="C32" s="43">
        <f t="shared" si="0"/>
        <v>0.23533671252715427</v>
      </c>
    </row>
    <row r="33" spans="1:3" x14ac:dyDescent="0.25">
      <c r="A33" s="42" t="s">
        <v>196</v>
      </c>
      <c r="B33" s="26">
        <v>12</v>
      </c>
      <c r="C33" s="43">
        <f t="shared" si="0"/>
        <v>0.21723388848660391</v>
      </c>
    </row>
    <row r="34" spans="1:3" x14ac:dyDescent="0.25">
      <c r="A34" s="42" t="s">
        <v>199</v>
      </c>
      <c r="B34" s="45">
        <v>209</v>
      </c>
      <c r="C34" s="46">
        <f t="shared" si="0"/>
        <v>3.7834902244750181</v>
      </c>
    </row>
    <row r="35" spans="1:3" x14ac:dyDescent="0.25">
      <c r="A35" s="44"/>
      <c r="B35" s="47">
        <f>SUM(B2:B34)</f>
        <v>5524</v>
      </c>
      <c r="C35" s="43">
        <f t="shared" si="0"/>
        <v>100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H71"/>
  <sheetViews>
    <sheetView showGridLines="0" workbookViewId="0">
      <selection activeCell="A12" sqref="A12:C12"/>
    </sheetView>
  </sheetViews>
  <sheetFormatPr defaultColWidth="9.6640625" defaultRowHeight="15.75" x14ac:dyDescent="0.25"/>
  <cols>
    <col min="1" max="1" width="14.5546875" customWidth="1"/>
    <col min="2" max="2" width="11.6640625" customWidth="1"/>
    <col min="3" max="3" width="16.6640625" customWidth="1"/>
    <col min="4" max="4" width="10.88671875" customWidth="1"/>
    <col min="5" max="5" width="12.77734375" customWidth="1"/>
  </cols>
  <sheetData>
    <row r="1" spans="1:8" x14ac:dyDescent="0.25">
      <c r="A1" s="54" t="s">
        <v>59</v>
      </c>
      <c r="B1" s="49"/>
      <c r="C1" s="55" t="s">
        <v>60</v>
      </c>
      <c r="D1" s="5"/>
      <c r="E1" s="5"/>
      <c r="F1" s="5"/>
    </row>
    <row r="2" spans="1:8" x14ac:dyDescent="0.25">
      <c r="A2" s="56" t="s">
        <v>61</v>
      </c>
      <c r="B2" s="57" t="s">
        <v>7</v>
      </c>
      <c r="C2" s="57" t="s">
        <v>28</v>
      </c>
      <c r="D2" s="5"/>
      <c r="E2" s="5"/>
      <c r="F2" s="5"/>
    </row>
    <row r="3" spans="1:8" x14ac:dyDescent="0.25">
      <c r="A3" s="7" t="s">
        <v>63</v>
      </c>
      <c r="B3" s="5">
        <v>348</v>
      </c>
      <c r="C3" s="11">
        <f>SUM(B3/1863)*100</f>
        <v>18.679549114331724</v>
      </c>
      <c r="D3" s="5"/>
      <c r="E3" s="5"/>
      <c r="F3" s="5"/>
    </row>
    <row r="4" spans="1:8" x14ac:dyDescent="0.25">
      <c r="A4" s="7" t="s">
        <v>64</v>
      </c>
      <c r="B4" s="5">
        <v>325</v>
      </c>
      <c r="C4" s="11">
        <f t="shared" ref="C4:C26" si="0">SUM(B4/1863)*100</f>
        <v>17.444981213097154</v>
      </c>
      <c r="D4" s="5"/>
      <c r="E4" s="5"/>
      <c r="F4" s="5"/>
    </row>
    <row r="5" spans="1:8" x14ac:dyDescent="0.25">
      <c r="A5" s="7" t="s">
        <v>62</v>
      </c>
      <c r="B5" s="5">
        <v>231</v>
      </c>
      <c r="C5" s="11">
        <f t="shared" si="0"/>
        <v>12.399355877616747</v>
      </c>
      <c r="D5" s="5"/>
      <c r="F5" s="5"/>
      <c r="H5" s="11"/>
    </row>
    <row r="6" spans="1:8" x14ac:dyDescent="0.25">
      <c r="A6" s="7" t="s">
        <v>65</v>
      </c>
      <c r="B6" s="5">
        <v>186</v>
      </c>
      <c r="C6" s="11">
        <f t="shared" si="0"/>
        <v>9.9838969404186795</v>
      </c>
      <c r="D6" s="5"/>
      <c r="F6" s="5"/>
      <c r="H6" s="11"/>
    </row>
    <row r="7" spans="1:8" x14ac:dyDescent="0.25">
      <c r="A7" s="7" t="s">
        <v>68</v>
      </c>
      <c r="B7" s="5">
        <v>110</v>
      </c>
      <c r="C7" s="11">
        <f t="shared" si="0"/>
        <v>5.9044551798174982</v>
      </c>
      <c r="D7" s="5"/>
      <c r="F7" s="5"/>
      <c r="H7" s="11"/>
    </row>
    <row r="8" spans="1:8" x14ac:dyDescent="0.25">
      <c r="A8" s="7" t="s">
        <v>66</v>
      </c>
      <c r="B8" s="5">
        <v>95</v>
      </c>
      <c r="C8" s="11">
        <f t="shared" si="0"/>
        <v>5.0993022007514757</v>
      </c>
      <c r="D8" s="5"/>
      <c r="F8" s="5"/>
      <c r="H8" s="11"/>
    </row>
    <row r="9" spans="1:8" x14ac:dyDescent="0.25">
      <c r="A9" s="7" t="s">
        <v>67</v>
      </c>
      <c r="B9" s="5">
        <v>81</v>
      </c>
      <c r="C9" s="11">
        <f t="shared" si="0"/>
        <v>4.3478260869565215</v>
      </c>
      <c r="H9" s="11"/>
    </row>
    <row r="10" spans="1:8" x14ac:dyDescent="0.25">
      <c r="A10" s="7" t="s">
        <v>165</v>
      </c>
      <c r="B10" s="5">
        <v>38</v>
      </c>
      <c r="C10" s="11">
        <f t="shared" si="0"/>
        <v>2.0397208803005906</v>
      </c>
      <c r="F10" s="5"/>
      <c r="H10" s="11"/>
    </row>
    <row r="11" spans="1:8" x14ac:dyDescent="0.25">
      <c r="A11" s="7" t="s">
        <v>71</v>
      </c>
      <c r="B11" s="5">
        <v>38</v>
      </c>
      <c r="C11" s="11">
        <f t="shared" si="0"/>
        <v>2.0397208803005906</v>
      </c>
      <c r="D11" s="5"/>
      <c r="F11" s="5"/>
      <c r="H11" s="11"/>
    </row>
    <row r="12" spans="1:8" x14ac:dyDescent="0.25">
      <c r="A12" s="7" t="s">
        <v>72</v>
      </c>
      <c r="B12" s="5">
        <v>33</v>
      </c>
      <c r="C12" s="11">
        <f>SUM(B12/1863)*100</f>
        <v>1.7713365539452495</v>
      </c>
      <c r="D12" s="5"/>
      <c r="F12" s="5"/>
      <c r="H12" s="11"/>
    </row>
    <row r="13" spans="1:8" x14ac:dyDescent="0.25">
      <c r="A13" s="7" t="s">
        <v>74</v>
      </c>
      <c r="B13" s="5">
        <v>32</v>
      </c>
      <c r="C13" s="11">
        <f>SUM(B13/1863)*100</f>
        <v>1.7176596886741815</v>
      </c>
      <c r="D13" s="5"/>
      <c r="F13" s="5"/>
      <c r="H13" s="11"/>
    </row>
    <row r="14" spans="1:8" x14ac:dyDescent="0.25">
      <c r="A14" s="7" t="s">
        <v>73</v>
      </c>
      <c r="B14" s="5">
        <v>22</v>
      </c>
      <c r="C14" s="11">
        <f t="shared" si="0"/>
        <v>1.1808910359634999</v>
      </c>
      <c r="D14" s="5"/>
      <c r="F14" s="5"/>
      <c r="H14" s="11"/>
    </row>
    <row r="15" spans="1:8" x14ac:dyDescent="0.25">
      <c r="A15" s="7" t="s">
        <v>75</v>
      </c>
      <c r="B15" s="5">
        <v>22</v>
      </c>
      <c r="C15" s="11">
        <f t="shared" si="0"/>
        <v>1.1808910359634999</v>
      </c>
      <c r="D15" s="5"/>
      <c r="F15" s="5"/>
      <c r="H15" s="11"/>
    </row>
    <row r="16" spans="1:8" x14ac:dyDescent="0.25">
      <c r="A16" s="7" t="s">
        <v>70</v>
      </c>
      <c r="B16" s="5">
        <v>20</v>
      </c>
      <c r="C16" s="11">
        <f t="shared" si="0"/>
        <v>1.0735373054213635</v>
      </c>
      <c r="D16" s="5"/>
      <c r="F16" s="5"/>
      <c r="H16" s="11"/>
    </row>
    <row r="17" spans="1:8" x14ac:dyDescent="0.25">
      <c r="A17" s="7" t="s">
        <v>146</v>
      </c>
      <c r="B17" s="5">
        <v>19</v>
      </c>
      <c r="C17" s="11">
        <f t="shared" si="0"/>
        <v>1.0198604401502953</v>
      </c>
      <c r="D17" s="5"/>
      <c r="F17" s="5"/>
      <c r="H17" s="11"/>
    </row>
    <row r="18" spans="1:8" x14ac:dyDescent="0.25">
      <c r="A18" s="7" t="s">
        <v>135</v>
      </c>
      <c r="B18" s="5">
        <v>17</v>
      </c>
      <c r="C18" s="11">
        <f t="shared" si="0"/>
        <v>0.91250670960815894</v>
      </c>
      <c r="D18" s="5"/>
      <c r="F18" s="5"/>
      <c r="H18" s="11"/>
    </row>
    <row r="19" spans="1:8" x14ac:dyDescent="0.25">
      <c r="A19" s="7" t="s">
        <v>134</v>
      </c>
      <c r="B19" s="5">
        <v>17</v>
      </c>
      <c r="C19" s="11">
        <f t="shared" si="0"/>
        <v>0.91250670960815894</v>
      </c>
      <c r="D19" s="5"/>
      <c r="F19" s="5"/>
      <c r="H19" s="11"/>
    </row>
    <row r="20" spans="1:8" x14ac:dyDescent="0.25">
      <c r="A20" s="7" t="s">
        <v>160</v>
      </c>
      <c r="B20" s="5">
        <v>16</v>
      </c>
      <c r="C20" s="11">
        <f t="shared" si="0"/>
        <v>0.85882984433709075</v>
      </c>
      <c r="D20" s="5"/>
      <c r="F20" s="5"/>
      <c r="H20" s="11"/>
    </row>
    <row r="21" spans="1:8" x14ac:dyDescent="0.25">
      <c r="A21" s="7" t="s">
        <v>69</v>
      </c>
      <c r="B21" s="5">
        <v>16</v>
      </c>
      <c r="C21" s="11">
        <f t="shared" si="0"/>
        <v>0.85882984433709075</v>
      </c>
      <c r="D21" s="5"/>
      <c r="F21" s="5"/>
      <c r="H21" s="11"/>
    </row>
    <row r="22" spans="1:8" x14ac:dyDescent="0.25">
      <c r="A22" s="7" t="s">
        <v>164</v>
      </c>
      <c r="B22" s="5">
        <v>15</v>
      </c>
      <c r="C22" s="11">
        <f t="shared" si="0"/>
        <v>0.80515297906602246</v>
      </c>
      <c r="D22" s="5"/>
      <c r="F22" s="5"/>
      <c r="H22" s="11"/>
    </row>
    <row r="23" spans="1:8" x14ac:dyDescent="0.25">
      <c r="A23" s="7" t="s">
        <v>159</v>
      </c>
      <c r="B23" s="5">
        <v>13</v>
      </c>
      <c r="C23" s="11">
        <f t="shared" si="0"/>
        <v>0.6977992485238862</v>
      </c>
      <c r="D23" s="5"/>
      <c r="F23" s="5"/>
      <c r="H23" s="11"/>
    </row>
    <row r="24" spans="1:8" x14ac:dyDescent="0.25">
      <c r="A24" s="7" t="s">
        <v>145</v>
      </c>
      <c r="B24" s="5">
        <v>10</v>
      </c>
      <c r="C24" s="11">
        <f t="shared" si="0"/>
        <v>0.53676865271068175</v>
      </c>
      <c r="D24" s="5"/>
      <c r="F24" s="5"/>
      <c r="H24" s="11"/>
    </row>
    <row r="25" spans="1:8" x14ac:dyDescent="0.25">
      <c r="A25" s="7" t="s">
        <v>76</v>
      </c>
      <c r="B25" s="12">
        <v>159</v>
      </c>
      <c r="C25" s="13">
        <f t="shared" si="0"/>
        <v>8.5346215780998396</v>
      </c>
      <c r="D25" s="5"/>
      <c r="F25" s="5"/>
      <c r="H25" s="11"/>
    </row>
    <row r="26" spans="1:8" x14ac:dyDescent="0.25">
      <c r="A26" s="5"/>
      <c r="B26" s="14">
        <f>SUM(B3:B25)</f>
        <v>1863</v>
      </c>
      <c r="C26" s="11">
        <f t="shared" si="0"/>
        <v>100</v>
      </c>
      <c r="D26" s="5"/>
      <c r="F26" s="5"/>
      <c r="H26" s="5"/>
    </row>
    <row r="27" spans="1:8" ht="6.95" customHeight="1" x14ac:dyDescent="0.25">
      <c r="D27" s="5"/>
      <c r="E27" s="5"/>
      <c r="F27" s="5"/>
      <c r="H27" s="11"/>
    </row>
    <row r="28" spans="1:8" x14ac:dyDescent="0.25">
      <c r="A28" s="15" t="s">
        <v>220</v>
      </c>
      <c r="B28" s="5"/>
      <c r="C28" s="5"/>
      <c r="D28" s="5"/>
      <c r="E28" s="5"/>
      <c r="F28" s="5"/>
      <c r="H28" s="11"/>
    </row>
    <row r="29" spans="1:8" ht="10.5" customHeight="1" x14ac:dyDescent="0.25">
      <c r="A29" s="5"/>
      <c r="B29" s="5"/>
      <c r="C29" s="5"/>
      <c r="D29" s="5"/>
      <c r="E29" s="5"/>
      <c r="F29" s="5"/>
      <c r="H29" s="11"/>
    </row>
    <row r="30" spans="1:8" x14ac:dyDescent="0.25">
      <c r="A30" s="58" t="s">
        <v>77</v>
      </c>
      <c r="B30" s="5"/>
      <c r="C30" s="5"/>
      <c r="D30" s="5"/>
      <c r="E30" s="5"/>
      <c r="F30" s="5"/>
      <c r="H30" s="11"/>
    </row>
    <row r="31" spans="1:8" x14ac:dyDescent="0.25">
      <c r="A31" s="7" t="s">
        <v>200</v>
      </c>
      <c r="B31" s="16">
        <v>2</v>
      </c>
      <c r="C31" s="5" t="s">
        <v>244</v>
      </c>
      <c r="D31" s="37">
        <v>1</v>
      </c>
      <c r="E31" s="16" t="s">
        <v>158</v>
      </c>
      <c r="F31" s="16">
        <v>4</v>
      </c>
      <c r="H31" s="11"/>
    </row>
    <row r="32" spans="1:8" x14ac:dyDescent="0.25">
      <c r="A32" s="7" t="s">
        <v>174</v>
      </c>
      <c r="B32" s="37">
        <v>1</v>
      </c>
      <c r="C32" s="7" t="s">
        <v>169</v>
      </c>
      <c r="D32" s="16">
        <v>2</v>
      </c>
      <c r="E32" s="16" t="s">
        <v>208</v>
      </c>
      <c r="F32" s="16">
        <v>2</v>
      </c>
      <c r="H32" s="11"/>
    </row>
    <row r="33" spans="1:8" x14ac:dyDescent="0.25">
      <c r="A33" s="7" t="s">
        <v>166</v>
      </c>
      <c r="B33" s="37">
        <v>3</v>
      </c>
      <c r="C33" s="7" t="s">
        <v>155</v>
      </c>
      <c r="D33" s="16">
        <v>4</v>
      </c>
      <c r="E33" s="5" t="s">
        <v>131</v>
      </c>
      <c r="F33" s="16">
        <v>1</v>
      </c>
      <c r="H33" s="11"/>
    </row>
    <row r="34" spans="1:8" x14ac:dyDescent="0.25">
      <c r="A34" s="7" t="s">
        <v>240</v>
      </c>
      <c r="B34" s="37">
        <v>1</v>
      </c>
      <c r="C34" s="5" t="s">
        <v>171</v>
      </c>
      <c r="D34" s="16">
        <v>2</v>
      </c>
      <c r="E34" s="5" t="s">
        <v>248</v>
      </c>
      <c r="F34" s="16">
        <v>1</v>
      </c>
      <c r="H34" s="11"/>
    </row>
    <row r="35" spans="1:8" x14ac:dyDescent="0.25">
      <c r="A35" s="7" t="s">
        <v>124</v>
      </c>
      <c r="B35" s="38">
        <v>4</v>
      </c>
      <c r="C35" s="5" t="s">
        <v>203</v>
      </c>
      <c r="D35" s="16">
        <v>1</v>
      </c>
      <c r="E35" s="5" t="s">
        <v>249</v>
      </c>
      <c r="F35" s="16">
        <v>3</v>
      </c>
      <c r="H35" s="11"/>
    </row>
    <row r="36" spans="1:8" x14ac:dyDescent="0.25">
      <c r="A36" s="7" t="s">
        <v>241</v>
      </c>
      <c r="B36" s="38">
        <v>1</v>
      </c>
      <c r="C36" s="5" t="s">
        <v>204</v>
      </c>
      <c r="D36" s="16">
        <v>1</v>
      </c>
      <c r="E36" s="5" t="s">
        <v>217</v>
      </c>
      <c r="F36" s="16">
        <v>4</v>
      </c>
      <c r="H36" s="11"/>
    </row>
    <row r="37" spans="1:8" x14ac:dyDescent="0.25">
      <c r="A37" s="7" t="s">
        <v>201</v>
      </c>
      <c r="B37" s="38">
        <v>2</v>
      </c>
      <c r="C37" s="5" t="s">
        <v>245</v>
      </c>
      <c r="D37" s="16">
        <v>1</v>
      </c>
      <c r="E37" s="7" t="s">
        <v>79</v>
      </c>
      <c r="F37" s="7">
        <v>1</v>
      </c>
      <c r="H37" s="11"/>
    </row>
    <row r="38" spans="1:8" x14ac:dyDescent="0.25">
      <c r="A38" s="7" t="s">
        <v>144</v>
      </c>
      <c r="B38" s="38">
        <v>10</v>
      </c>
      <c r="C38" s="7" t="s">
        <v>177</v>
      </c>
      <c r="D38" s="16">
        <v>2</v>
      </c>
      <c r="E38" s="5" t="s">
        <v>167</v>
      </c>
      <c r="F38" s="7">
        <v>1</v>
      </c>
      <c r="H38" s="11"/>
    </row>
    <row r="39" spans="1:8" x14ac:dyDescent="0.25">
      <c r="A39" s="7" t="s">
        <v>242</v>
      </c>
      <c r="B39" s="38">
        <v>1</v>
      </c>
      <c r="C39" s="7" t="s">
        <v>246</v>
      </c>
      <c r="D39" s="16">
        <v>1</v>
      </c>
      <c r="E39" s="5" t="s">
        <v>157</v>
      </c>
      <c r="F39" s="7">
        <v>2</v>
      </c>
      <c r="H39" s="11"/>
    </row>
    <row r="40" spans="1:8" x14ac:dyDescent="0.25">
      <c r="A40" s="7" t="s">
        <v>215</v>
      </c>
      <c r="B40" s="38">
        <v>1</v>
      </c>
      <c r="C40" s="7" t="s">
        <v>78</v>
      </c>
      <c r="D40" s="7">
        <v>7</v>
      </c>
      <c r="E40" s="5" t="s">
        <v>173</v>
      </c>
      <c r="F40" s="7">
        <v>2</v>
      </c>
      <c r="H40" s="11"/>
    </row>
    <row r="41" spans="1:8" x14ac:dyDescent="0.25">
      <c r="A41" s="7" t="s">
        <v>202</v>
      </c>
      <c r="B41" s="38">
        <v>1</v>
      </c>
      <c r="C41" s="5" t="s">
        <v>205</v>
      </c>
      <c r="D41" s="7">
        <v>1</v>
      </c>
      <c r="E41" s="5" t="s">
        <v>170</v>
      </c>
      <c r="F41" s="7">
        <v>2</v>
      </c>
      <c r="H41" s="11"/>
    </row>
    <row r="42" spans="1:8" x14ac:dyDescent="0.25">
      <c r="A42" s="7" t="s">
        <v>123</v>
      </c>
      <c r="B42" s="38">
        <v>2</v>
      </c>
      <c r="C42" s="5" t="s">
        <v>247</v>
      </c>
      <c r="D42" s="7">
        <v>1</v>
      </c>
      <c r="E42" s="5" t="s">
        <v>209</v>
      </c>
      <c r="F42" s="7">
        <v>1</v>
      </c>
      <c r="H42" s="11"/>
    </row>
    <row r="43" spans="1:8" x14ac:dyDescent="0.25">
      <c r="A43" s="7" t="s">
        <v>243</v>
      </c>
      <c r="B43" s="38">
        <v>1</v>
      </c>
      <c r="C43" s="5" t="s">
        <v>143</v>
      </c>
      <c r="D43" s="16">
        <v>1</v>
      </c>
      <c r="E43" s="5" t="s">
        <v>250</v>
      </c>
      <c r="F43" s="7">
        <v>1</v>
      </c>
      <c r="H43" s="11"/>
    </row>
    <row r="44" spans="1:8" x14ac:dyDescent="0.25">
      <c r="A44" s="7" t="s">
        <v>216</v>
      </c>
      <c r="B44" s="38">
        <v>1</v>
      </c>
      <c r="C44" s="5" t="s">
        <v>206</v>
      </c>
      <c r="D44" s="16">
        <v>1</v>
      </c>
      <c r="E44" s="7" t="s">
        <v>154</v>
      </c>
      <c r="F44" s="7">
        <v>11</v>
      </c>
      <c r="H44" s="11"/>
    </row>
    <row r="45" spans="1:8" x14ac:dyDescent="0.25">
      <c r="A45" s="7" t="s">
        <v>172</v>
      </c>
      <c r="B45" s="38">
        <v>9</v>
      </c>
      <c r="C45" s="7" t="s">
        <v>161</v>
      </c>
      <c r="D45" s="16">
        <v>3</v>
      </c>
      <c r="E45" s="7" t="s">
        <v>251</v>
      </c>
      <c r="F45" s="7">
        <v>1</v>
      </c>
      <c r="H45" s="11"/>
    </row>
    <row r="46" spans="1:8" x14ac:dyDescent="0.25">
      <c r="A46" s="5" t="s">
        <v>80</v>
      </c>
      <c r="B46" s="37">
        <v>6</v>
      </c>
      <c r="C46" s="5" t="s">
        <v>207</v>
      </c>
      <c r="D46" s="16">
        <v>3</v>
      </c>
      <c r="E46" s="5" t="s">
        <v>210</v>
      </c>
      <c r="F46" s="7">
        <v>1</v>
      </c>
      <c r="H46" s="11"/>
    </row>
    <row r="47" spans="1:8" ht="16.5" customHeight="1" x14ac:dyDescent="0.25">
      <c r="A47" s="5" t="s">
        <v>153</v>
      </c>
      <c r="B47" s="37">
        <v>3</v>
      </c>
      <c r="C47" s="5"/>
      <c r="D47" s="5"/>
      <c r="E47" s="8" t="s">
        <v>7</v>
      </c>
      <c r="F47" s="8">
        <f>SUM(B31:B47,D31:D46,F31:F46)</f>
        <v>119</v>
      </c>
      <c r="H47" s="11"/>
    </row>
    <row r="48" spans="1:8" x14ac:dyDescent="0.25">
      <c r="C48" s="5"/>
      <c r="D48" s="5"/>
    </row>
    <row r="49" spans="1:8" x14ac:dyDescent="0.25">
      <c r="A49" s="5"/>
      <c r="B49" s="5"/>
      <c r="C49" s="5"/>
      <c r="D49" s="5"/>
      <c r="F49" s="11"/>
      <c r="H49" s="11"/>
    </row>
    <row r="50" spans="1:8" x14ac:dyDescent="0.25">
      <c r="A50" s="64" t="s">
        <v>252</v>
      </c>
      <c r="B50" s="5"/>
      <c r="E50" s="5"/>
      <c r="F50" s="5"/>
      <c r="H50" s="11"/>
    </row>
    <row r="51" spans="1:8" x14ac:dyDescent="0.25">
      <c r="A51" s="15"/>
      <c r="B51" s="5"/>
      <c r="E51" s="5"/>
      <c r="F51" s="5"/>
      <c r="H51" s="11"/>
    </row>
    <row r="52" spans="1:8" x14ac:dyDescent="0.25">
      <c r="A52" s="15"/>
      <c r="B52" s="5"/>
      <c r="E52" s="5"/>
      <c r="F52" s="5"/>
      <c r="H52" s="11"/>
    </row>
    <row r="53" spans="1:8" x14ac:dyDescent="0.25">
      <c r="H53" s="11"/>
    </row>
    <row r="54" spans="1:8" x14ac:dyDescent="0.25">
      <c r="H54" s="11"/>
    </row>
    <row r="55" spans="1:8" x14ac:dyDescent="0.25">
      <c r="H55" s="11"/>
    </row>
    <row r="56" spans="1:8" x14ac:dyDescent="0.25">
      <c r="H56" s="11"/>
    </row>
    <row r="57" spans="1:8" x14ac:dyDescent="0.25">
      <c r="H57" s="11"/>
    </row>
    <row r="71" spans="1:1" x14ac:dyDescent="0.25">
      <c r="A71" s="1"/>
    </row>
  </sheetData>
  <phoneticPr fontId="0" type="noConversion"/>
  <printOptions horizontalCentered="1" gridLinesSet="0"/>
  <pageMargins left="0.35" right="0.38" top="0.25" bottom="0.2" header="0.3" footer="0.27"/>
  <pageSetup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7" transitionEvaluation="1"/>
  <dimension ref="A1:F71"/>
  <sheetViews>
    <sheetView showGridLines="0" view="pageLayout" topLeftCell="A7" zoomScaleNormal="100" workbookViewId="0">
      <selection activeCell="F41" sqref="F41"/>
    </sheetView>
  </sheetViews>
  <sheetFormatPr defaultRowHeight="15.75" x14ac:dyDescent="0.25"/>
  <cols>
    <col min="1" max="1" width="27.77734375" customWidth="1"/>
    <col min="2" max="2" width="8.44140625" customWidth="1"/>
    <col min="3" max="4" width="2.88671875" customWidth="1"/>
    <col min="5" max="5" width="26.5546875" customWidth="1"/>
    <col min="6" max="6" width="6.77734375" customWidth="1"/>
  </cols>
  <sheetData>
    <row r="1" spans="1:6" x14ac:dyDescent="0.25">
      <c r="A1" s="49" t="s">
        <v>81</v>
      </c>
      <c r="B1" s="5"/>
      <c r="C1" s="5"/>
    </row>
    <row r="2" spans="1:6" x14ac:dyDescent="0.25">
      <c r="A2" s="49" t="s">
        <v>136</v>
      </c>
      <c r="B2" s="5"/>
      <c r="C2" s="5"/>
      <c r="E2" s="8" t="s">
        <v>137</v>
      </c>
      <c r="F2" s="5"/>
    </row>
    <row r="3" spans="1:6" x14ac:dyDescent="0.25">
      <c r="A3" s="7" t="s">
        <v>221</v>
      </c>
      <c r="B3" s="5">
        <v>38</v>
      </c>
      <c r="C3" s="5"/>
      <c r="E3" s="7" t="s">
        <v>222</v>
      </c>
      <c r="F3" s="5">
        <v>22</v>
      </c>
    </row>
    <row r="4" spans="1:6" x14ac:dyDescent="0.25">
      <c r="A4" s="7" t="s">
        <v>83</v>
      </c>
      <c r="B4" s="5">
        <v>58</v>
      </c>
      <c r="C4" s="5"/>
      <c r="E4" s="7" t="s">
        <v>87</v>
      </c>
      <c r="F4" s="5">
        <v>66</v>
      </c>
    </row>
    <row r="5" spans="1:6" x14ac:dyDescent="0.25">
      <c r="A5" s="7" t="s">
        <v>223</v>
      </c>
      <c r="B5" s="5">
        <v>25</v>
      </c>
      <c r="C5" s="5"/>
      <c r="E5" s="7" t="s">
        <v>98</v>
      </c>
      <c r="F5" s="5">
        <v>157</v>
      </c>
    </row>
    <row r="6" spans="1:6" x14ac:dyDescent="0.25">
      <c r="A6" s="7" t="s">
        <v>224</v>
      </c>
      <c r="B6" s="5">
        <v>59</v>
      </c>
      <c r="C6" s="5"/>
      <c r="E6" s="7" t="s">
        <v>225</v>
      </c>
      <c r="F6" s="5">
        <v>260</v>
      </c>
    </row>
    <row r="7" spans="1:6" x14ac:dyDescent="0.25">
      <c r="A7" s="7" t="s">
        <v>84</v>
      </c>
      <c r="B7" s="5">
        <v>199</v>
      </c>
      <c r="C7" s="5"/>
      <c r="E7" s="7" t="s">
        <v>226</v>
      </c>
      <c r="F7" s="51">
        <v>125</v>
      </c>
    </row>
    <row r="8" spans="1:6" x14ac:dyDescent="0.25">
      <c r="A8" s="7" t="s">
        <v>86</v>
      </c>
      <c r="B8" s="5">
        <v>29</v>
      </c>
      <c r="C8" s="5"/>
      <c r="E8" s="5" t="s">
        <v>227</v>
      </c>
      <c r="F8" s="12">
        <v>416</v>
      </c>
    </row>
    <row r="9" spans="1:6" x14ac:dyDescent="0.25">
      <c r="A9" s="7" t="s">
        <v>148</v>
      </c>
      <c r="B9" s="5">
        <v>34</v>
      </c>
      <c r="C9" s="5"/>
      <c r="E9" s="8" t="s">
        <v>27</v>
      </c>
      <c r="F9" s="49">
        <f>SUM(F3:F8)</f>
        <v>1046</v>
      </c>
    </row>
    <row r="10" spans="1:6" x14ac:dyDescent="0.25">
      <c r="A10" s="7" t="s">
        <v>88</v>
      </c>
      <c r="B10" s="5">
        <v>42</v>
      </c>
      <c r="C10" s="5"/>
    </row>
    <row r="11" spans="1:6" x14ac:dyDescent="0.25">
      <c r="A11" s="7" t="s">
        <v>228</v>
      </c>
      <c r="B11" s="5">
        <v>35</v>
      </c>
      <c r="C11" s="5"/>
    </row>
    <row r="12" spans="1:6" x14ac:dyDescent="0.25">
      <c r="A12" s="7" t="s">
        <v>125</v>
      </c>
      <c r="B12" s="5">
        <v>42</v>
      </c>
      <c r="C12" s="5"/>
      <c r="E12" s="8" t="s">
        <v>138</v>
      </c>
      <c r="F12" s="5"/>
    </row>
    <row r="13" spans="1:6" x14ac:dyDescent="0.25">
      <c r="A13" s="7" t="s">
        <v>91</v>
      </c>
      <c r="B13" s="5">
        <v>150</v>
      </c>
      <c r="C13" s="5"/>
      <c r="E13" s="7" t="s">
        <v>90</v>
      </c>
      <c r="F13" s="51">
        <v>172</v>
      </c>
    </row>
    <row r="14" spans="1:6" x14ac:dyDescent="0.25">
      <c r="A14" s="7" t="s">
        <v>229</v>
      </c>
      <c r="B14" s="5">
        <v>16</v>
      </c>
      <c r="C14" s="5"/>
      <c r="E14" s="7" t="s">
        <v>101</v>
      </c>
      <c r="F14" s="51">
        <v>27</v>
      </c>
    </row>
    <row r="15" spans="1:6" x14ac:dyDescent="0.25">
      <c r="A15" s="7" t="s">
        <v>92</v>
      </c>
      <c r="B15" s="5">
        <v>78</v>
      </c>
      <c r="C15" s="5"/>
      <c r="E15" s="7" t="s">
        <v>192</v>
      </c>
      <c r="F15" s="51">
        <v>12</v>
      </c>
    </row>
    <row r="16" spans="1:6" x14ac:dyDescent="0.25">
      <c r="A16" s="7" t="s">
        <v>152</v>
      </c>
      <c r="B16" s="51">
        <v>186</v>
      </c>
      <c r="C16" s="5"/>
      <c r="E16" s="7" t="s">
        <v>116</v>
      </c>
      <c r="F16" s="53">
        <v>43</v>
      </c>
    </row>
    <row r="17" spans="1:6" x14ac:dyDescent="0.25">
      <c r="A17" s="7" t="s">
        <v>93</v>
      </c>
      <c r="B17" s="5">
        <v>9</v>
      </c>
      <c r="C17" s="5"/>
      <c r="E17" s="8" t="s">
        <v>27</v>
      </c>
      <c r="F17" s="52">
        <f>SUM(F13:F16)</f>
        <v>254</v>
      </c>
    </row>
    <row r="18" spans="1:6" x14ac:dyDescent="0.25">
      <c r="A18" s="7" t="s">
        <v>94</v>
      </c>
      <c r="B18" s="5">
        <v>119</v>
      </c>
      <c r="C18" s="5"/>
    </row>
    <row r="19" spans="1:6" x14ac:dyDescent="0.25">
      <c r="A19" s="7" t="s">
        <v>230</v>
      </c>
      <c r="B19" s="5">
        <v>98</v>
      </c>
      <c r="C19" s="5"/>
      <c r="E19" s="8" t="s">
        <v>139</v>
      </c>
      <c r="F19" s="5"/>
    </row>
    <row r="20" spans="1:6" x14ac:dyDescent="0.25">
      <c r="A20" s="7" t="s">
        <v>96</v>
      </c>
      <c r="B20" s="5">
        <v>7</v>
      </c>
      <c r="C20" s="5"/>
      <c r="E20" s="7" t="s">
        <v>82</v>
      </c>
      <c r="F20" s="5">
        <v>176</v>
      </c>
    </row>
    <row r="21" spans="1:6" x14ac:dyDescent="0.25">
      <c r="A21" s="7" t="s">
        <v>97</v>
      </c>
      <c r="B21" s="5">
        <v>221</v>
      </c>
      <c r="C21" s="5"/>
      <c r="E21" s="7" t="s">
        <v>85</v>
      </c>
      <c r="F21" s="5">
        <v>425</v>
      </c>
    </row>
    <row r="22" spans="1:6" x14ac:dyDescent="0.25">
      <c r="A22" s="7" t="s">
        <v>99</v>
      </c>
      <c r="B22" s="5">
        <v>53</v>
      </c>
      <c r="C22" s="5"/>
      <c r="E22" s="7" t="s">
        <v>89</v>
      </c>
      <c r="F22" s="5">
        <v>113</v>
      </c>
    </row>
    <row r="23" spans="1:6" x14ac:dyDescent="0.25">
      <c r="A23" s="7" t="s">
        <v>100</v>
      </c>
      <c r="B23" s="5">
        <v>3</v>
      </c>
      <c r="C23" s="5"/>
      <c r="E23" s="5" t="s">
        <v>231</v>
      </c>
      <c r="F23" s="5">
        <v>56</v>
      </c>
    </row>
    <row r="24" spans="1:6" x14ac:dyDescent="0.25">
      <c r="A24" s="7" t="s">
        <v>102</v>
      </c>
      <c r="B24" s="5">
        <v>18</v>
      </c>
      <c r="C24" s="5"/>
      <c r="E24" s="5" t="s">
        <v>232</v>
      </c>
      <c r="F24" s="5">
        <v>174</v>
      </c>
    </row>
    <row r="25" spans="1:6" x14ac:dyDescent="0.25">
      <c r="A25" s="7" t="s">
        <v>103</v>
      </c>
      <c r="B25" s="5">
        <v>20</v>
      </c>
      <c r="C25" s="5"/>
      <c r="E25" s="5" t="s">
        <v>237</v>
      </c>
      <c r="F25" s="5">
        <v>6</v>
      </c>
    </row>
    <row r="26" spans="1:6" x14ac:dyDescent="0.25">
      <c r="A26" s="7" t="s">
        <v>104</v>
      </c>
      <c r="B26" s="5">
        <v>20</v>
      </c>
      <c r="C26" s="5"/>
      <c r="E26" s="5" t="s">
        <v>233</v>
      </c>
      <c r="F26" s="5">
        <v>91</v>
      </c>
    </row>
    <row r="27" spans="1:6" x14ac:dyDescent="0.25">
      <c r="A27" s="7" t="s">
        <v>235</v>
      </c>
      <c r="B27" s="5">
        <v>32</v>
      </c>
      <c r="C27" s="5"/>
      <c r="E27" s="5" t="s">
        <v>234</v>
      </c>
      <c r="F27" s="76">
        <v>162</v>
      </c>
    </row>
    <row r="28" spans="1:6" x14ac:dyDescent="0.25">
      <c r="A28" s="7" t="s">
        <v>105</v>
      </c>
      <c r="B28" s="5">
        <v>87</v>
      </c>
      <c r="C28" s="5"/>
      <c r="E28" s="8" t="s">
        <v>27</v>
      </c>
      <c r="F28" s="49">
        <f>SUM(F20:F27)</f>
        <v>1203</v>
      </c>
    </row>
    <row r="29" spans="1:6" x14ac:dyDescent="0.25">
      <c r="A29" s="7" t="s">
        <v>106</v>
      </c>
      <c r="B29" s="5">
        <v>35</v>
      </c>
      <c r="C29" s="5"/>
    </row>
    <row r="30" spans="1:6" x14ac:dyDescent="0.25">
      <c r="A30" s="7" t="s">
        <v>108</v>
      </c>
      <c r="B30" s="5">
        <v>12</v>
      </c>
      <c r="C30" s="5"/>
      <c r="E30" s="7" t="s">
        <v>212</v>
      </c>
      <c r="F30" s="50">
        <v>47</v>
      </c>
    </row>
    <row r="31" spans="1:6" x14ac:dyDescent="0.25">
      <c r="A31" s="7" t="s">
        <v>109</v>
      </c>
      <c r="B31" s="5">
        <v>206</v>
      </c>
      <c r="C31" s="5"/>
      <c r="E31" s="7" t="s">
        <v>118</v>
      </c>
      <c r="F31" s="5">
        <v>437</v>
      </c>
    </row>
    <row r="32" spans="1:6" x14ac:dyDescent="0.25">
      <c r="A32" s="7" t="s">
        <v>110</v>
      </c>
      <c r="B32" s="5">
        <v>293</v>
      </c>
      <c r="C32" s="5"/>
      <c r="E32" s="8"/>
      <c r="F32" s="9"/>
    </row>
    <row r="33" spans="1:6" x14ac:dyDescent="0.25">
      <c r="A33" s="7" t="s">
        <v>111</v>
      </c>
      <c r="B33" s="5">
        <v>29</v>
      </c>
      <c r="C33" s="5"/>
      <c r="E33" s="49" t="s">
        <v>119</v>
      </c>
      <c r="F33" s="5"/>
    </row>
    <row r="34" spans="1:6" x14ac:dyDescent="0.25">
      <c r="A34" s="7" t="s">
        <v>112</v>
      </c>
      <c r="B34" s="5">
        <v>28</v>
      </c>
      <c r="C34" s="5"/>
      <c r="E34" s="7" t="s">
        <v>156</v>
      </c>
      <c r="F34" s="5">
        <v>115</v>
      </c>
    </row>
    <row r="35" spans="1:6" x14ac:dyDescent="0.25">
      <c r="A35" s="7" t="s">
        <v>113</v>
      </c>
      <c r="B35" s="5">
        <v>9</v>
      </c>
      <c r="C35" s="5"/>
      <c r="E35" s="7" t="s">
        <v>168</v>
      </c>
      <c r="F35" s="5">
        <v>337</v>
      </c>
    </row>
    <row r="36" spans="1:6" x14ac:dyDescent="0.25">
      <c r="A36" s="7" t="s">
        <v>114</v>
      </c>
      <c r="B36" s="5">
        <v>42</v>
      </c>
      <c r="C36" s="5"/>
      <c r="E36" s="7" t="s">
        <v>179</v>
      </c>
      <c r="F36" s="5">
        <v>31</v>
      </c>
    </row>
    <row r="37" spans="1:6" x14ac:dyDescent="0.25">
      <c r="A37" s="7" t="s">
        <v>115</v>
      </c>
      <c r="B37" s="5">
        <v>42</v>
      </c>
      <c r="C37" s="5"/>
      <c r="E37" s="7" t="s">
        <v>120</v>
      </c>
      <c r="F37" s="5">
        <v>100</v>
      </c>
    </row>
    <row r="38" spans="1:6" x14ac:dyDescent="0.25">
      <c r="A38" s="7" t="s">
        <v>236</v>
      </c>
      <c r="B38" s="5">
        <v>16</v>
      </c>
      <c r="C38" s="12"/>
      <c r="E38" s="7" t="s">
        <v>121</v>
      </c>
      <c r="F38" s="12">
        <v>65</v>
      </c>
    </row>
    <row r="39" spans="1:6" x14ac:dyDescent="0.25">
      <c r="A39" s="7" t="s">
        <v>133</v>
      </c>
      <c r="B39" s="5">
        <v>53</v>
      </c>
      <c r="C39" s="5"/>
      <c r="F39" s="49">
        <f>SUM(F34:F38)</f>
        <v>648</v>
      </c>
    </row>
    <row r="40" spans="1:6" x14ac:dyDescent="0.25">
      <c r="A40" s="7" t="s">
        <v>175</v>
      </c>
      <c r="B40" s="5">
        <v>18</v>
      </c>
      <c r="C40" s="5"/>
    </row>
    <row r="41" spans="1:6" x14ac:dyDescent="0.25">
      <c r="A41" s="7" t="s">
        <v>176</v>
      </c>
      <c r="B41" s="12">
        <v>15</v>
      </c>
      <c r="C41" s="5"/>
    </row>
    <row r="42" spans="1:6" x14ac:dyDescent="0.25">
      <c r="A42" s="8" t="s">
        <v>27</v>
      </c>
      <c r="B42" s="49">
        <f>SUM(B3:B41)</f>
        <v>2476</v>
      </c>
      <c r="C42" s="5"/>
    </row>
    <row r="43" spans="1:6" x14ac:dyDescent="0.25">
      <c r="A43" s="8" t="s">
        <v>150</v>
      </c>
      <c r="B43" s="5"/>
      <c r="C43" s="12"/>
    </row>
    <row r="65" spans="1:6" x14ac:dyDescent="0.25">
      <c r="A65" s="8"/>
    </row>
    <row r="66" spans="1:6" x14ac:dyDescent="0.25">
      <c r="A66" s="5"/>
      <c r="B66" s="9"/>
    </row>
    <row r="67" spans="1:6" x14ac:dyDescent="0.25">
      <c r="A67" s="8"/>
      <c r="B67" s="5"/>
    </row>
    <row r="68" spans="1:6" x14ac:dyDescent="0.25">
      <c r="B68" s="10"/>
      <c r="C68" s="9"/>
    </row>
    <row r="69" spans="1:6" x14ac:dyDescent="0.25">
      <c r="C69" s="5"/>
    </row>
    <row r="70" spans="1:6" s="3" customFormat="1" x14ac:dyDescent="0.25">
      <c r="A70"/>
      <c r="B70"/>
      <c r="C70" s="10"/>
      <c r="E70"/>
      <c r="F70"/>
    </row>
    <row r="71" spans="1:6" x14ac:dyDescent="0.25">
      <c r="E71" s="3"/>
      <c r="F71" s="3"/>
    </row>
  </sheetData>
  <phoneticPr fontId="0" type="noConversion"/>
  <printOptions verticalCentered="1" gridLinesSet="0"/>
  <pageMargins left="0.5" right="0.5" top="0.73" bottom="0.48" header="0.28000000000000003" footer="0.24"/>
  <pageSetup orientation="portrait" horizontalDpi="4294967292" verticalDpi="300" r:id="rId1"/>
  <headerFooter alignWithMargins="0">
    <oddHeader>&amp;C&amp;"Times New Roman,Bold"&amp;U
ENROLLMENT BY MAJOR*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J47"/>
  <sheetViews>
    <sheetView showGridLines="0" view="pageLayout" zoomScaleNormal="75" workbookViewId="0">
      <selection activeCell="J9" sqref="J9"/>
    </sheetView>
  </sheetViews>
  <sheetFormatPr defaultRowHeight="15.75" x14ac:dyDescent="0.25"/>
  <cols>
    <col min="2" max="2" width="26.77734375" customWidth="1"/>
    <col min="3" max="4" width="6.88671875" customWidth="1"/>
    <col min="5" max="5" width="6.88671875" style="68" customWidth="1"/>
    <col min="6" max="6" width="7.33203125" customWidth="1"/>
    <col min="7" max="7" width="26.5546875" customWidth="1"/>
    <col min="8" max="9" width="6.88671875" style="62" customWidth="1"/>
    <col min="10" max="10" width="6.88671875" style="51" customWidth="1"/>
  </cols>
  <sheetData>
    <row r="1" spans="2:10" x14ac:dyDescent="0.25">
      <c r="B1" s="65"/>
      <c r="C1" s="53" t="s">
        <v>193</v>
      </c>
      <c r="D1" s="53" t="s">
        <v>214</v>
      </c>
      <c r="E1" s="53" t="s">
        <v>238</v>
      </c>
      <c r="F1" s="39"/>
      <c r="G1" s="39"/>
      <c r="H1" s="75" t="s">
        <v>193</v>
      </c>
      <c r="I1" s="53" t="s">
        <v>214</v>
      </c>
      <c r="J1" s="53" t="s">
        <v>238</v>
      </c>
    </row>
    <row r="2" spans="2:10" x14ac:dyDescent="0.25">
      <c r="B2" s="66" t="s">
        <v>136</v>
      </c>
      <c r="C2" s="74"/>
      <c r="D2" s="74"/>
      <c r="E2" s="51"/>
      <c r="F2" s="39"/>
      <c r="G2" s="67" t="s">
        <v>137</v>
      </c>
      <c r="H2" s="5"/>
    </row>
    <row r="3" spans="2:10" x14ac:dyDescent="0.25">
      <c r="B3" s="64" t="s">
        <v>221</v>
      </c>
      <c r="C3" s="5">
        <v>22</v>
      </c>
      <c r="D3" s="51">
        <v>26</v>
      </c>
      <c r="E3" s="51">
        <v>38</v>
      </c>
      <c r="F3" s="39"/>
      <c r="G3" s="64" t="s">
        <v>222</v>
      </c>
      <c r="H3" s="5">
        <v>5</v>
      </c>
      <c r="I3" s="51">
        <v>47</v>
      </c>
      <c r="J3" s="51">
        <v>22</v>
      </c>
    </row>
    <row r="4" spans="2:10" x14ac:dyDescent="0.25">
      <c r="B4" s="64" t="s">
        <v>83</v>
      </c>
      <c r="C4" s="5">
        <v>55</v>
      </c>
      <c r="D4" s="51">
        <v>62</v>
      </c>
      <c r="E4" s="51">
        <v>58</v>
      </c>
      <c r="F4" s="39"/>
      <c r="G4" s="64" t="s">
        <v>87</v>
      </c>
      <c r="H4" s="5">
        <v>477</v>
      </c>
      <c r="I4" s="51">
        <v>122</v>
      </c>
      <c r="J4" s="51">
        <v>66</v>
      </c>
    </row>
    <row r="5" spans="2:10" x14ac:dyDescent="0.25">
      <c r="B5" s="64" t="s">
        <v>223</v>
      </c>
      <c r="C5" s="5">
        <v>20</v>
      </c>
      <c r="D5" s="51">
        <v>23</v>
      </c>
      <c r="E5" s="51">
        <v>25</v>
      </c>
      <c r="F5" s="39"/>
      <c r="G5" s="64" t="s">
        <v>98</v>
      </c>
      <c r="H5" s="5">
        <v>126</v>
      </c>
      <c r="I5" s="51">
        <v>162</v>
      </c>
      <c r="J5" s="51">
        <v>157</v>
      </c>
    </row>
    <row r="6" spans="2:10" x14ac:dyDescent="0.25">
      <c r="B6" s="64" t="s">
        <v>224</v>
      </c>
      <c r="C6" s="5">
        <v>23</v>
      </c>
      <c r="D6" s="51">
        <v>44</v>
      </c>
      <c r="E6" s="51">
        <v>59</v>
      </c>
      <c r="F6" s="39"/>
      <c r="G6" s="64" t="s">
        <v>225</v>
      </c>
      <c r="H6" s="5">
        <v>98</v>
      </c>
      <c r="I6" s="51">
        <v>223</v>
      </c>
      <c r="J6" s="51">
        <v>260</v>
      </c>
    </row>
    <row r="7" spans="2:10" x14ac:dyDescent="0.25">
      <c r="B7" s="64" t="s">
        <v>84</v>
      </c>
      <c r="C7" s="5">
        <v>213</v>
      </c>
      <c r="D7" s="51">
        <v>203</v>
      </c>
      <c r="E7" s="51">
        <v>199</v>
      </c>
      <c r="G7" s="64" t="s">
        <v>226</v>
      </c>
      <c r="H7" s="5">
        <v>110</v>
      </c>
      <c r="I7" s="51">
        <v>115</v>
      </c>
      <c r="J7" s="51">
        <v>125</v>
      </c>
    </row>
    <row r="8" spans="2:10" x14ac:dyDescent="0.25">
      <c r="B8" s="64" t="s">
        <v>86</v>
      </c>
      <c r="C8" s="5">
        <v>57</v>
      </c>
      <c r="D8" s="51">
        <v>35</v>
      </c>
      <c r="E8" s="51">
        <v>29</v>
      </c>
      <c r="F8" s="39"/>
      <c r="G8" s="64" t="s">
        <v>227</v>
      </c>
      <c r="H8" s="12">
        <v>167</v>
      </c>
      <c r="I8" s="53">
        <v>351</v>
      </c>
      <c r="J8" s="53">
        <v>416</v>
      </c>
    </row>
    <row r="9" spans="2:10" x14ac:dyDescent="0.25">
      <c r="B9" s="64" t="s">
        <v>148</v>
      </c>
      <c r="C9" s="5">
        <v>35</v>
      </c>
      <c r="D9" s="51">
        <v>28</v>
      </c>
      <c r="E9" s="51">
        <v>34</v>
      </c>
      <c r="F9" s="39"/>
      <c r="G9" s="66" t="s">
        <v>27</v>
      </c>
      <c r="H9" s="49">
        <f>SUM(H3:H8)</f>
        <v>983</v>
      </c>
      <c r="I9" s="52">
        <f>SUM(I3:I8)</f>
        <v>1020</v>
      </c>
      <c r="J9" s="52">
        <f>SUM(J3:J8)</f>
        <v>1046</v>
      </c>
    </row>
    <row r="10" spans="2:10" x14ac:dyDescent="0.25">
      <c r="B10" s="64" t="s">
        <v>88</v>
      </c>
      <c r="C10" s="5">
        <v>28</v>
      </c>
      <c r="D10" s="51">
        <v>41</v>
      </c>
      <c r="E10" s="51">
        <v>42</v>
      </c>
      <c r="F10" s="39"/>
      <c r="G10" s="63"/>
      <c r="H10" s="5"/>
    </row>
    <row r="11" spans="2:10" x14ac:dyDescent="0.25">
      <c r="B11" s="64" t="s">
        <v>149</v>
      </c>
      <c r="C11" s="5">
        <v>43</v>
      </c>
      <c r="D11" s="51">
        <v>21</v>
      </c>
      <c r="E11" s="51">
        <v>0</v>
      </c>
      <c r="F11" s="39"/>
      <c r="G11" s="67" t="s">
        <v>138</v>
      </c>
      <c r="H11" s="5"/>
    </row>
    <row r="12" spans="2:10" x14ac:dyDescent="0.25">
      <c r="B12" s="64" t="s">
        <v>228</v>
      </c>
      <c r="C12" s="5">
        <v>0</v>
      </c>
      <c r="D12" s="51">
        <v>18</v>
      </c>
      <c r="E12" s="51">
        <v>35</v>
      </c>
      <c r="F12" s="39"/>
      <c r="G12" s="64" t="s">
        <v>147</v>
      </c>
      <c r="H12" s="5">
        <v>11</v>
      </c>
      <c r="I12" s="51">
        <v>6</v>
      </c>
      <c r="J12" s="51">
        <v>0</v>
      </c>
    </row>
    <row r="13" spans="2:10" x14ac:dyDescent="0.25">
      <c r="B13" s="64" t="s">
        <v>125</v>
      </c>
      <c r="C13" s="5">
        <v>39</v>
      </c>
      <c r="D13" s="51">
        <v>33</v>
      </c>
      <c r="E13" s="51">
        <v>42</v>
      </c>
      <c r="F13" s="39"/>
      <c r="G13" s="64" t="s">
        <v>90</v>
      </c>
      <c r="H13" s="5">
        <v>207</v>
      </c>
      <c r="I13" s="51">
        <v>182</v>
      </c>
      <c r="J13" s="51">
        <v>172</v>
      </c>
    </row>
    <row r="14" spans="2:10" x14ac:dyDescent="0.25">
      <c r="B14" s="64" t="s">
        <v>91</v>
      </c>
      <c r="C14" s="5">
        <v>152</v>
      </c>
      <c r="D14" s="51">
        <v>159</v>
      </c>
      <c r="E14" s="51">
        <v>150</v>
      </c>
      <c r="F14" s="39"/>
      <c r="G14" s="64" t="s">
        <v>101</v>
      </c>
      <c r="H14" s="5">
        <v>29</v>
      </c>
      <c r="I14" s="51">
        <v>29</v>
      </c>
      <c r="J14" s="51">
        <v>27</v>
      </c>
    </row>
    <row r="15" spans="2:10" x14ac:dyDescent="0.25">
      <c r="B15" s="64" t="s">
        <v>229</v>
      </c>
      <c r="C15" s="5">
        <v>0</v>
      </c>
      <c r="D15" s="51">
        <v>0</v>
      </c>
      <c r="E15" s="51">
        <v>16</v>
      </c>
      <c r="F15" s="39"/>
      <c r="G15" s="64" t="s">
        <v>107</v>
      </c>
      <c r="H15" s="5">
        <v>3</v>
      </c>
      <c r="I15" s="51">
        <v>0</v>
      </c>
      <c r="J15" s="51">
        <v>0</v>
      </c>
    </row>
    <row r="16" spans="2:10" x14ac:dyDescent="0.25">
      <c r="B16" s="64" t="s">
        <v>92</v>
      </c>
      <c r="C16" s="5">
        <v>78</v>
      </c>
      <c r="D16" s="51">
        <v>79</v>
      </c>
      <c r="E16" s="51">
        <v>78</v>
      </c>
      <c r="F16" s="39"/>
      <c r="G16" s="64" t="s">
        <v>192</v>
      </c>
      <c r="H16" s="5">
        <v>17</v>
      </c>
      <c r="I16" s="51">
        <v>14</v>
      </c>
      <c r="J16" s="51">
        <v>12</v>
      </c>
    </row>
    <row r="17" spans="2:10" x14ac:dyDescent="0.25">
      <c r="B17" s="64" t="s">
        <v>152</v>
      </c>
      <c r="C17" s="5">
        <v>193</v>
      </c>
      <c r="D17" s="51">
        <v>204</v>
      </c>
      <c r="E17" s="51">
        <v>186</v>
      </c>
      <c r="F17" s="39"/>
      <c r="G17" s="64" t="s">
        <v>116</v>
      </c>
      <c r="H17" s="12">
        <v>41</v>
      </c>
      <c r="I17" s="53">
        <v>33</v>
      </c>
      <c r="J17" s="53">
        <v>43</v>
      </c>
    </row>
    <row r="18" spans="2:10" x14ac:dyDescent="0.25">
      <c r="B18" s="64" t="s">
        <v>93</v>
      </c>
      <c r="C18" s="5">
        <v>14</v>
      </c>
      <c r="D18" s="51">
        <v>12</v>
      </c>
      <c r="E18" s="51">
        <v>9</v>
      </c>
      <c r="F18" s="39"/>
      <c r="G18" s="66" t="s">
        <v>27</v>
      </c>
      <c r="H18" s="49">
        <f>SUM(H12:H17)</f>
        <v>308</v>
      </c>
      <c r="I18" s="52">
        <f>SUM(I12:I17)</f>
        <v>264</v>
      </c>
      <c r="J18" s="52">
        <f>SUM(J12:J17)</f>
        <v>254</v>
      </c>
    </row>
    <row r="19" spans="2:10" x14ac:dyDescent="0.25">
      <c r="B19" s="64" t="s">
        <v>94</v>
      </c>
      <c r="C19" s="5">
        <v>127</v>
      </c>
      <c r="D19" s="51">
        <v>108</v>
      </c>
      <c r="E19" s="51">
        <v>119</v>
      </c>
      <c r="F19" s="39"/>
      <c r="G19" s="63"/>
      <c r="H19" s="52"/>
    </row>
    <row r="20" spans="2:10" x14ac:dyDescent="0.25">
      <c r="B20" s="64" t="s">
        <v>95</v>
      </c>
      <c r="C20" s="5">
        <v>94</v>
      </c>
      <c r="D20" s="51">
        <v>101</v>
      </c>
      <c r="E20" s="51">
        <v>98</v>
      </c>
      <c r="F20" s="39"/>
      <c r="G20" s="67" t="s">
        <v>140</v>
      </c>
      <c r="H20" s="5"/>
    </row>
    <row r="21" spans="2:10" x14ac:dyDescent="0.25">
      <c r="B21" s="64" t="s">
        <v>96</v>
      </c>
      <c r="C21" s="5">
        <v>5</v>
      </c>
      <c r="D21" s="51">
        <v>6</v>
      </c>
      <c r="E21" s="51">
        <v>7</v>
      </c>
      <c r="F21" s="39"/>
      <c r="G21" s="64" t="s">
        <v>82</v>
      </c>
      <c r="H21" s="5">
        <v>169</v>
      </c>
      <c r="I21" s="51">
        <v>182</v>
      </c>
      <c r="J21" s="51">
        <v>176</v>
      </c>
    </row>
    <row r="22" spans="2:10" x14ac:dyDescent="0.25">
      <c r="B22" s="64" t="s">
        <v>97</v>
      </c>
      <c r="C22" s="5">
        <v>214</v>
      </c>
      <c r="D22" s="51">
        <v>219</v>
      </c>
      <c r="E22" s="51">
        <v>221</v>
      </c>
      <c r="F22" s="39"/>
      <c r="G22" s="64" t="s">
        <v>85</v>
      </c>
      <c r="H22" s="5">
        <v>912</v>
      </c>
      <c r="I22" s="51">
        <v>875</v>
      </c>
      <c r="J22" s="51">
        <v>425</v>
      </c>
    </row>
    <row r="23" spans="2:10" x14ac:dyDescent="0.25">
      <c r="B23" s="64" t="s">
        <v>99</v>
      </c>
      <c r="C23" s="5">
        <v>74</v>
      </c>
      <c r="D23" s="51">
        <v>78</v>
      </c>
      <c r="E23" s="51">
        <v>53</v>
      </c>
      <c r="F23" s="39"/>
      <c r="G23" s="64" t="s">
        <v>89</v>
      </c>
      <c r="H23" s="5">
        <v>94</v>
      </c>
      <c r="I23" s="51">
        <v>99</v>
      </c>
      <c r="J23" s="51">
        <v>113</v>
      </c>
    </row>
    <row r="24" spans="2:10" x14ac:dyDescent="0.25">
      <c r="B24" s="64" t="s">
        <v>100</v>
      </c>
      <c r="C24" s="5">
        <v>2</v>
      </c>
      <c r="D24" s="51">
        <v>0</v>
      </c>
      <c r="E24" s="51">
        <v>3</v>
      </c>
      <c r="F24" s="39"/>
      <c r="G24" s="64" t="s">
        <v>231</v>
      </c>
      <c r="H24" s="5">
        <v>0</v>
      </c>
      <c r="I24" s="51">
        <v>0</v>
      </c>
      <c r="J24" s="51">
        <v>56</v>
      </c>
    </row>
    <row r="25" spans="2:10" x14ac:dyDescent="0.25">
      <c r="B25" s="64" t="s">
        <v>102</v>
      </c>
      <c r="C25" s="5">
        <v>18</v>
      </c>
      <c r="D25" s="51">
        <v>17</v>
      </c>
      <c r="E25" s="51">
        <v>18</v>
      </c>
      <c r="F25" s="39"/>
      <c r="G25" s="64" t="s">
        <v>232</v>
      </c>
      <c r="H25" s="5">
        <v>0</v>
      </c>
      <c r="I25" s="51">
        <v>0</v>
      </c>
      <c r="J25" s="51">
        <v>174</v>
      </c>
    </row>
    <row r="26" spans="2:10" x14ac:dyDescent="0.25">
      <c r="B26" s="64" t="s">
        <v>103</v>
      </c>
      <c r="C26" s="5">
        <v>24</v>
      </c>
      <c r="D26" s="51">
        <v>24</v>
      </c>
      <c r="E26" s="51">
        <v>20</v>
      </c>
      <c r="F26" s="39"/>
      <c r="G26" s="64" t="s">
        <v>237</v>
      </c>
      <c r="H26" s="5">
        <v>0</v>
      </c>
      <c r="I26" s="51">
        <v>0</v>
      </c>
      <c r="J26" s="51">
        <v>6</v>
      </c>
    </row>
    <row r="27" spans="2:10" x14ac:dyDescent="0.25">
      <c r="B27" s="64" t="s">
        <v>104</v>
      </c>
      <c r="C27" s="5">
        <v>20</v>
      </c>
      <c r="D27" s="51">
        <v>23</v>
      </c>
      <c r="E27" s="51">
        <v>20</v>
      </c>
      <c r="F27" s="39"/>
      <c r="G27" s="64" t="s">
        <v>239</v>
      </c>
      <c r="H27" s="5">
        <v>0</v>
      </c>
      <c r="I27" s="51">
        <v>0</v>
      </c>
      <c r="J27" s="51">
        <v>91</v>
      </c>
    </row>
    <row r="28" spans="2:10" x14ac:dyDescent="0.25">
      <c r="B28" s="64" t="s">
        <v>235</v>
      </c>
      <c r="C28" s="5">
        <v>16</v>
      </c>
      <c r="D28" s="51">
        <v>23</v>
      </c>
      <c r="E28" s="51">
        <v>32</v>
      </c>
      <c r="F28" s="39"/>
      <c r="G28" s="64" t="s">
        <v>234</v>
      </c>
      <c r="H28" s="12">
        <v>0</v>
      </c>
      <c r="I28" s="53">
        <v>0</v>
      </c>
      <c r="J28" s="53">
        <v>162</v>
      </c>
    </row>
    <row r="29" spans="2:10" x14ac:dyDescent="0.25">
      <c r="B29" s="64" t="s">
        <v>105</v>
      </c>
      <c r="C29" s="5">
        <v>98</v>
      </c>
      <c r="D29" s="51">
        <v>93</v>
      </c>
      <c r="E29" s="51">
        <v>87</v>
      </c>
      <c r="F29" s="39"/>
      <c r="G29" s="66" t="s">
        <v>27</v>
      </c>
      <c r="H29" s="49">
        <f>SUM(H21:H28)</f>
        <v>1175</v>
      </c>
      <c r="I29" s="52">
        <f>SUM(I21:I28)</f>
        <v>1156</v>
      </c>
      <c r="J29" s="52">
        <f>SUM(J21:J28)</f>
        <v>1203</v>
      </c>
    </row>
    <row r="30" spans="2:10" x14ac:dyDescent="0.25">
      <c r="B30" s="64" t="s">
        <v>106</v>
      </c>
      <c r="C30" s="5">
        <v>41</v>
      </c>
      <c r="D30" s="51">
        <v>31</v>
      </c>
      <c r="E30" s="51">
        <v>35</v>
      </c>
      <c r="F30" s="39"/>
      <c r="G30" s="63"/>
      <c r="H30" s="5"/>
    </row>
    <row r="31" spans="2:10" x14ac:dyDescent="0.25">
      <c r="B31" s="64" t="s">
        <v>108</v>
      </c>
      <c r="C31" s="5">
        <v>19</v>
      </c>
      <c r="D31" s="51">
        <v>13</v>
      </c>
      <c r="E31" s="51">
        <v>12</v>
      </c>
      <c r="F31" s="39"/>
      <c r="G31" s="64" t="s">
        <v>212</v>
      </c>
      <c r="H31" s="5">
        <v>74</v>
      </c>
      <c r="I31" s="51">
        <v>59</v>
      </c>
      <c r="J31" s="51">
        <v>47</v>
      </c>
    </row>
    <row r="32" spans="2:10" x14ac:dyDescent="0.25">
      <c r="B32" s="64" t="s">
        <v>109</v>
      </c>
      <c r="C32" s="5">
        <v>189</v>
      </c>
      <c r="D32" s="51">
        <v>197</v>
      </c>
      <c r="E32" s="51">
        <v>206</v>
      </c>
      <c r="F32" s="39"/>
      <c r="G32" s="64" t="s">
        <v>118</v>
      </c>
      <c r="H32" s="5">
        <v>363</v>
      </c>
      <c r="I32" s="51">
        <v>379</v>
      </c>
      <c r="J32" s="51">
        <v>437</v>
      </c>
    </row>
    <row r="33" spans="1:10" x14ac:dyDescent="0.25">
      <c r="B33" s="64" t="s">
        <v>110</v>
      </c>
      <c r="C33" s="5">
        <v>255</v>
      </c>
      <c r="D33" s="51">
        <v>262</v>
      </c>
      <c r="E33" s="51">
        <v>293</v>
      </c>
      <c r="F33" s="39"/>
      <c r="G33" s="63"/>
      <c r="H33" s="5"/>
    </row>
    <row r="34" spans="1:10" x14ac:dyDescent="0.25">
      <c r="B34" s="64" t="s">
        <v>111</v>
      </c>
      <c r="C34" s="5">
        <v>29</v>
      </c>
      <c r="D34" s="51">
        <v>23</v>
      </c>
      <c r="E34" s="51">
        <v>29</v>
      </c>
      <c r="F34" s="39"/>
      <c r="G34" s="66" t="s">
        <v>141</v>
      </c>
      <c r="H34" s="5"/>
    </row>
    <row r="35" spans="1:10" x14ac:dyDescent="0.25">
      <c r="B35" s="64" t="s">
        <v>112</v>
      </c>
      <c r="C35" s="5">
        <v>30</v>
      </c>
      <c r="D35" s="51">
        <v>30</v>
      </c>
      <c r="E35" s="51">
        <v>28</v>
      </c>
      <c r="F35" s="39"/>
      <c r="G35" s="63" t="s">
        <v>156</v>
      </c>
      <c r="H35" s="5">
        <v>112</v>
      </c>
      <c r="I35" s="51">
        <v>113</v>
      </c>
      <c r="J35" s="51">
        <v>115</v>
      </c>
    </row>
    <row r="36" spans="1:10" x14ac:dyDescent="0.25">
      <c r="B36" s="64" t="s">
        <v>113</v>
      </c>
      <c r="C36" s="5">
        <v>7</v>
      </c>
      <c r="D36" s="51">
        <v>12</v>
      </c>
      <c r="E36" s="51">
        <v>9</v>
      </c>
      <c r="F36" s="39"/>
      <c r="G36" s="63" t="s">
        <v>168</v>
      </c>
      <c r="H36" s="5">
        <v>309</v>
      </c>
      <c r="I36" s="51">
        <v>314</v>
      </c>
      <c r="J36" s="51">
        <v>337</v>
      </c>
    </row>
    <row r="37" spans="1:10" x14ac:dyDescent="0.25">
      <c r="B37" s="64" t="s">
        <v>114</v>
      </c>
      <c r="C37" s="5">
        <v>36</v>
      </c>
      <c r="D37" s="51">
        <v>34</v>
      </c>
      <c r="E37" s="51">
        <v>42</v>
      </c>
      <c r="F37" s="39"/>
      <c r="G37" s="63" t="s">
        <v>179</v>
      </c>
      <c r="H37" s="5">
        <v>0</v>
      </c>
      <c r="I37" s="51">
        <v>36</v>
      </c>
      <c r="J37" s="51">
        <v>31</v>
      </c>
    </row>
    <row r="38" spans="1:10" x14ac:dyDescent="0.25">
      <c r="B38" s="64" t="s">
        <v>115</v>
      </c>
      <c r="C38" s="5">
        <v>57</v>
      </c>
      <c r="D38" s="51">
        <v>40</v>
      </c>
      <c r="E38" s="51">
        <v>42</v>
      </c>
      <c r="F38" s="39"/>
      <c r="G38" s="64" t="s">
        <v>120</v>
      </c>
      <c r="H38" s="5">
        <v>117</v>
      </c>
      <c r="I38" s="51">
        <v>107</v>
      </c>
      <c r="J38" s="51">
        <v>100</v>
      </c>
    </row>
    <row r="39" spans="1:10" x14ac:dyDescent="0.25">
      <c r="B39" s="64" t="s">
        <v>236</v>
      </c>
      <c r="C39" s="5">
        <v>0</v>
      </c>
      <c r="D39" s="51">
        <v>0</v>
      </c>
      <c r="E39" s="51">
        <v>16</v>
      </c>
      <c r="F39" s="39"/>
      <c r="G39" s="64" t="s">
        <v>121</v>
      </c>
      <c r="H39" s="76">
        <v>78</v>
      </c>
      <c r="I39" s="53">
        <v>74</v>
      </c>
      <c r="J39" s="53">
        <v>65</v>
      </c>
    </row>
    <row r="40" spans="1:10" x14ac:dyDescent="0.25">
      <c r="B40" s="64" t="s">
        <v>117</v>
      </c>
      <c r="C40" s="5">
        <v>51</v>
      </c>
      <c r="D40" s="51">
        <v>52</v>
      </c>
      <c r="E40" s="51">
        <v>53</v>
      </c>
      <c r="F40" s="39"/>
      <c r="G40" s="70"/>
      <c r="H40" s="49">
        <v>616</v>
      </c>
      <c r="I40" s="52">
        <f>SUM(I35:I39)</f>
        <v>644</v>
      </c>
      <c r="J40" s="52">
        <f>SUM(J35:J39)</f>
        <v>648</v>
      </c>
    </row>
    <row r="41" spans="1:10" x14ac:dyDescent="0.25">
      <c r="B41" s="64" t="s">
        <v>175</v>
      </c>
      <c r="C41" s="5">
        <v>22</v>
      </c>
      <c r="D41" s="51">
        <v>20</v>
      </c>
      <c r="E41" s="51">
        <v>18</v>
      </c>
      <c r="F41" s="39"/>
      <c r="G41" s="66" t="s">
        <v>132</v>
      </c>
      <c r="J41" s="52"/>
    </row>
    <row r="42" spans="1:10" x14ac:dyDescent="0.25">
      <c r="B42" s="64" t="s">
        <v>178</v>
      </c>
      <c r="C42" s="12">
        <v>10</v>
      </c>
      <c r="D42" s="53">
        <v>17</v>
      </c>
      <c r="E42" s="53">
        <v>15</v>
      </c>
      <c r="F42" s="39"/>
      <c r="G42" s="66"/>
    </row>
    <row r="43" spans="1:10" x14ac:dyDescent="0.25">
      <c r="A43" s="39"/>
      <c r="B43" s="66" t="s">
        <v>27</v>
      </c>
      <c r="C43" s="49">
        <f>SUM(C3:C42)</f>
        <v>2410</v>
      </c>
      <c r="D43" s="52">
        <f>SUM(D3:D42)</f>
        <v>2411</v>
      </c>
      <c r="E43" s="52">
        <f>SUM(E3:E42)</f>
        <v>2476</v>
      </c>
      <c r="G43" s="66"/>
    </row>
    <row r="44" spans="1:10" x14ac:dyDescent="0.25">
      <c r="B44" s="63"/>
      <c r="C44" s="39"/>
      <c r="D44" s="39"/>
      <c r="E44" s="51"/>
      <c r="G44" s="66"/>
    </row>
    <row r="45" spans="1:10" x14ac:dyDescent="0.25">
      <c r="C45" s="63"/>
      <c r="D45" s="66"/>
      <c r="E45" s="69"/>
    </row>
    <row r="46" spans="1:10" x14ac:dyDescent="0.25">
      <c r="C46" s="39"/>
      <c r="D46" s="63"/>
      <c r="G46" s="66"/>
    </row>
    <row r="47" spans="1:10" x14ac:dyDescent="0.25">
      <c r="B47" s="39"/>
      <c r="C47" s="39"/>
      <c r="G47" s="39"/>
    </row>
  </sheetData>
  <phoneticPr fontId="0" type="noConversion"/>
  <printOptions gridLinesSet="0"/>
  <pageMargins left="0.24" right="0.24" top="0.66" bottom="0.5" header="0.27" footer="0.27"/>
  <pageSetup scale="83" orientation="landscape" horizontalDpi="4294967292" verticalDpi="300" r:id="rId1"/>
  <headerFooter alignWithMargins="0">
    <oddHeader>&amp;C&amp;"Times New Roman,Bold"&amp;11&amp;UCOMPARISON OF ENROLLMENT BY MAJOR
&amp;U2009-2011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A27B5770F55A4EB62D068F8C5BC605" ma:contentTypeVersion="0" ma:contentTypeDescription="Create a new document." ma:contentTypeScope="" ma:versionID="c3d6a6914a716379dfe31c931a61f6c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F26D56A-BF05-4C14-B0B6-E994BF82812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C2E675-D568-46EE-805A-671468476E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4B289B2-C54E-4BC5-930F-8D7D13296DDC}">
  <ds:schemaRefs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COVER</vt:lpstr>
      <vt:lpstr>ENROLLMENT</vt:lpstr>
      <vt:lpstr>RELIGOUS TRADITIONS</vt:lpstr>
      <vt:lpstr>STATES REPRESENTED</vt:lpstr>
      <vt:lpstr>COUNTY AND COUNTRY</vt:lpstr>
      <vt:lpstr>MAJORS</vt:lpstr>
      <vt:lpstr>3 YEAR COMP MAJORS</vt:lpstr>
      <vt:lpstr>Sheet1</vt:lpstr>
      <vt:lpstr>'COUNTY AND COUNTRY'!_TOT1</vt:lpstr>
      <vt:lpstr>_TOT1</vt:lpstr>
      <vt:lpstr>'3 YEAR COMP MAJORS'!Print_Area_MI</vt:lpstr>
      <vt:lpstr>'COUNTY AND COUNTRY'!Print_Area_MI</vt:lpstr>
      <vt:lpstr>ENROLLMENT!Print_Area_MI</vt:lpstr>
      <vt:lpstr>MAJORS!Print_Area_MI</vt:lpstr>
      <vt:lpstr>'RELIGOUS TRADITIONS'!Print_Area_MI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 Life/Residence Life</dc:creator>
  <cp:lastModifiedBy>chayes10</cp:lastModifiedBy>
  <cp:lastPrinted>2011-02-15T16:28:46Z</cp:lastPrinted>
  <dcterms:created xsi:type="dcterms:W3CDTF">1999-09-08T13:32:08Z</dcterms:created>
  <dcterms:modified xsi:type="dcterms:W3CDTF">2015-07-21T19:03:08Z</dcterms:modified>
</cp:coreProperties>
</file>