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elonuniversity-my.sharepoint.com/personal/chayes10_elon_edu/Documents/reports/Registrars Report/2020 Spring/"/>
    </mc:Choice>
  </mc:AlternateContent>
  <xr:revisionPtr revIDLastSave="0" documentId="8_{D3A1F929-2B78-4777-B703-184AB0260578}" xr6:coauthVersionLast="44" xr6:coauthVersionMax="44" xr10:uidLastSave="{00000000-0000-0000-0000-000000000000}"/>
  <bookViews>
    <workbookView xWindow="28680" yWindow="-120" windowWidth="29040" windowHeight="15840" tabRatio="674" xr2:uid="{00000000-000D-0000-FFFF-FFFF00000000}"/>
  </bookViews>
  <sheets>
    <sheet name="COVER" sheetId="1" r:id="rId1"/>
    <sheet name="ENROLLMENT" sheetId="2" r:id="rId2"/>
    <sheet name="RELIGIOUS TRADITIONS" sheetId="3" r:id="rId3"/>
    <sheet name="STATES REPRESENTED" sheetId="4" r:id="rId4"/>
    <sheet name="COUNTY AND COUNTRY" sheetId="5" r:id="rId5"/>
    <sheet name="MAJORS" sheetId="6" r:id="rId6"/>
    <sheet name="3 YEAR COMP" sheetId="7" r:id="rId7"/>
    <sheet name="3 YEAR COMP MAJORS" sheetId="8" r:id="rId8"/>
  </sheets>
  <definedNames>
    <definedName name="_Key1" localSheetId="4" hidden="1">'COUNTY AND COUNTRY'!$B$3</definedName>
    <definedName name="_Key1" hidden="1">'RELIGIOUS TRADITIONS'!#REF!</definedName>
    <definedName name="_Key2" hidden="1">'COUNTY AND COUNTRY'!$A$3</definedName>
    <definedName name="_Order1" hidden="1">0</definedName>
    <definedName name="_Order2" hidden="1">255</definedName>
    <definedName name="_Regression_Int" localSheetId="7" hidden="1">1</definedName>
    <definedName name="_Regression_Int" localSheetId="4" hidden="1">1</definedName>
    <definedName name="_Regression_Int" localSheetId="1" hidden="1">1</definedName>
    <definedName name="_Regression_Int" localSheetId="5" hidden="1">1</definedName>
    <definedName name="_Regression_Int" localSheetId="2" hidden="1">1</definedName>
    <definedName name="_Sort" localSheetId="4" hidden="1">'COUNTY AND COUNTRY'!$A$9:$C$21</definedName>
    <definedName name="_Sort" hidden="1">'RELIGIOUS TRADITIONS'!#REF!</definedName>
    <definedName name="_TOT1" localSheetId="4">'COUNTY AND COUNTRY'!#REF!</definedName>
    <definedName name="_TOT1">'RELIGIOUS TRADITIONS'!$B$60</definedName>
    <definedName name="_xlnm.Print_Area" localSheetId="6">'3 YEAR COMP'!$A$4:$J$31</definedName>
    <definedName name="_xlnm.Print_Area" localSheetId="0">COVER!$A$1:$H$30</definedName>
    <definedName name="Print_Area_MI" localSheetId="7">'3 YEAR COMP MAJORS'!$A$1:$A$52</definedName>
    <definedName name="Print_Area_MI" localSheetId="4">'COUNTY AND COUNTRY'!$A$1:$F$48</definedName>
    <definedName name="Print_Area_MI" localSheetId="1">ENROLLMENT!$A$1:$L$35</definedName>
    <definedName name="Print_Area_MI" localSheetId="5">MAJORS!$A$1:$D$70</definedName>
    <definedName name="Print_Area_MI" localSheetId="2">'RELIGIOUS TRADITIONS'!$A$1:$C$61</definedName>
    <definedName name="Print_Area_MI">#REF!</definedName>
    <definedName name="Z_0782D04A_F9DD_462B_84E5_7F9CBB74479B_.wvu.PrintArea" localSheetId="6" hidden="1">'3 YEAR COMP'!$A$4:$J$30</definedName>
  </definedNames>
  <calcPr calcId="191029"/>
  <customWorkbookViews>
    <customWorkbookView name="chayes10 - Personal View" guid="{0782D04A-F9DD-462B-84E5-7F9CBB74479B}" mergeInterval="0" personalView="1" maximized="1" xWindow="1912" yWindow="-8" windowWidth="1936" windowHeight="1066" tabRatio="674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4" l="1"/>
  <c r="C49" i="4" s="1"/>
  <c r="C52" i="4" l="1"/>
  <c r="C50" i="4"/>
  <c r="F33" i="6"/>
  <c r="B57" i="8"/>
  <c r="C57" i="8"/>
  <c r="D57" i="8"/>
  <c r="B60" i="3" l="1"/>
  <c r="H21" i="7" l="1"/>
  <c r="H22" i="7"/>
  <c r="H23" i="7"/>
  <c r="H24" i="7"/>
  <c r="H25" i="7"/>
  <c r="I21" i="7"/>
  <c r="I22" i="7"/>
  <c r="I23" i="7"/>
  <c r="I24" i="7"/>
  <c r="I25" i="7"/>
  <c r="C48" i="4" l="1"/>
  <c r="C26" i="4"/>
  <c r="C15" i="4"/>
  <c r="C19" i="4"/>
  <c r="C16" i="4"/>
  <c r="C25" i="4"/>
  <c r="C14" i="4"/>
  <c r="C51" i="4"/>
  <c r="C24" i="4"/>
  <c r="C18" i="4"/>
  <c r="C23" i="4"/>
  <c r="C22" i="4"/>
  <c r="C21" i="4"/>
  <c r="C20" i="4"/>
  <c r="C17" i="4"/>
  <c r="C41" i="4"/>
  <c r="C40" i="4"/>
  <c r="C42" i="4"/>
  <c r="J25" i="2" l="1"/>
  <c r="D25" i="7" s="1"/>
  <c r="K25" i="2"/>
  <c r="G25" i="7" s="1"/>
  <c r="H25" i="2"/>
  <c r="D25" i="2"/>
  <c r="J21" i="2"/>
  <c r="D21" i="7" s="1"/>
  <c r="K21" i="2"/>
  <c r="H21" i="2"/>
  <c r="D21" i="2"/>
  <c r="L21" i="2" l="1"/>
  <c r="F42" i="6" s="1"/>
  <c r="J42" i="8" s="1"/>
  <c r="G21" i="7"/>
  <c r="J21" i="7" s="1"/>
  <c r="J25" i="7"/>
  <c r="L25" i="2"/>
  <c r="F46" i="6" s="1"/>
  <c r="J46" i="8" s="1"/>
  <c r="F20" i="6" l="1"/>
  <c r="J20" i="8"/>
  <c r="H20" i="8"/>
  <c r="I20" i="8"/>
  <c r="H10" i="8"/>
  <c r="I10" i="8"/>
  <c r="F44" i="5"/>
  <c r="J10" i="8" l="1"/>
  <c r="H18" i="7" l="1"/>
  <c r="I18" i="7"/>
  <c r="H19" i="7"/>
  <c r="I19" i="7"/>
  <c r="H20" i="7"/>
  <c r="I20" i="7"/>
  <c r="H26" i="7"/>
  <c r="I26" i="7"/>
  <c r="H27" i="7"/>
  <c r="I27" i="7"/>
  <c r="B9" i="7" l="1"/>
  <c r="C9" i="7"/>
  <c r="E9" i="7"/>
  <c r="F9" i="7"/>
  <c r="H7" i="7"/>
  <c r="I7" i="7"/>
  <c r="H8" i="7"/>
  <c r="I8" i="7"/>
  <c r="H11" i="7"/>
  <c r="I11" i="7"/>
  <c r="H12" i="7"/>
  <c r="I12" i="7"/>
  <c r="H13" i="7"/>
  <c r="I13" i="7"/>
  <c r="H14" i="7"/>
  <c r="I14" i="7"/>
  <c r="J19" i="2"/>
  <c r="D19" i="7" s="1"/>
  <c r="K19" i="2"/>
  <c r="J20" i="2"/>
  <c r="K20" i="2"/>
  <c r="G20" i="7" s="1"/>
  <c r="J22" i="2"/>
  <c r="D22" i="7" s="1"/>
  <c r="K22" i="2"/>
  <c r="J23" i="2"/>
  <c r="D23" i="7" s="1"/>
  <c r="K23" i="2"/>
  <c r="G23" i="7" s="1"/>
  <c r="J26" i="2"/>
  <c r="D26" i="7" s="1"/>
  <c r="K26" i="2"/>
  <c r="G26" i="7" s="1"/>
  <c r="H19" i="2"/>
  <c r="H20" i="2"/>
  <c r="H22" i="2"/>
  <c r="H23" i="2"/>
  <c r="H26" i="2"/>
  <c r="H24" i="2"/>
  <c r="D19" i="2"/>
  <c r="D20" i="2"/>
  <c r="D22" i="2"/>
  <c r="D23" i="2"/>
  <c r="D26" i="2"/>
  <c r="D24" i="2"/>
  <c r="J23" i="7" l="1"/>
  <c r="J26" i="7"/>
  <c r="L19" i="2"/>
  <c r="F40" i="6" s="1"/>
  <c r="J40" i="8" s="1"/>
  <c r="L23" i="2"/>
  <c r="F44" i="6" s="1"/>
  <c r="J44" i="8" s="1"/>
  <c r="L20" i="2"/>
  <c r="F41" i="6" s="1"/>
  <c r="J41" i="8" s="1"/>
  <c r="D20" i="7"/>
  <c r="J20" i="7" s="1"/>
  <c r="L22" i="2"/>
  <c r="F43" i="6" s="1"/>
  <c r="J43" i="8" s="1"/>
  <c r="G22" i="7"/>
  <c r="J22" i="7" s="1"/>
  <c r="G19" i="7"/>
  <c r="J19" i="7" s="1"/>
  <c r="I9" i="7"/>
  <c r="H9" i="7"/>
  <c r="L26" i="2"/>
  <c r="F47" i="6" s="1"/>
  <c r="J47" i="8" s="1"/>
  <c r="C47" i="4" l="1"/>
  <c r="C2" i="4" l="1"/>
  <c r="C6" i="4"/>
  <c r="C10" i="4"/>
  <c r="C13" i="4"/>
  <c r="C30" i="4"/>
  <c r="C34" i="4"/>
  <c r="C38" i="4"/>
  <c r="C46" i="4"/>
  <c r="C3" i="4"/>
  <c r="C7" i="4"/>
  <c r="C11" i="4"/>
  <c r="C27" i="4"/>
  <c r="C31" i="4"/>
  <c r="C35" i="4"/>
  <c r="C39" i="4"/>
  <c r="C45" i="4"/>
  <c r="C44" i="4"/>
  <c r="C4" i="4"/>
  <c r="C8" i="4"/>
  <c r="C12" i="4"/>
  <c r="C28" i="4"/>
  <c r="C32" i="4"/>
  <c r="C36" i="4"/>
  <c r="C43" i="4"/>
  <c r="C5" i="4"/>
  <c r="C9" i="4"/>
  <c r="C29" i="4"/>
  <c r="C33" i="4"/>
  <c r="C37" i="4"/>
  <c r="C53" i="4" l="1"/>
  <c r="H49" i="8"/>
  <c r="H33" i="8"/>
  <c r="I33" i="8"/>
  <c r="J33" i="8"/>
  <c r="I49" i="8"/>
  <c r="B15" i="7"/>
  <c r="C15" i="7"/>
  <c r="E15" i="7"/>
  <c r="F15" i="7"/>
  <c r="B28" i="7"/>
  <c r="C28" i="7"/>
  <c r="E28" i="7"/>
  <c r="F28" i="7"/>
  <c r="F10" i="6"/>
  <c r="B53" i="6"/>
  <c r="B23" i="5"/>
  <c r="D6" i="2"/>
  <c r="H6" i="2"/>
  <c r="J6" i="2"/>
  <c r="D7" i="7" s="1"/>
  <c r="K6" i="2"/>
  <c r="G7" i="7" s="1"/>
  <c r="D7" i="2"/>
  <c r="H7" i="2"/>
  <c r="J7" i="2"/>
  <c r="D8" i="7" s="1"/>
  <c r="K7" i="2"/>
  <c r="G8" i="7" s="1"/>
  <c r="B8" i="2"/>
  <c r="B14" i="2" s="1"/>
  <c r="C8" i="2"/>
  <c r="C14" i="2" s="1"/>
  <c r="F8" i="2"/>
  <c r="F14" i="2" s="1"/>
  <c r="G8" i="2"/>
  <c r="G14" i="2" s="1"/>
  <c r="D10" i="2"/>
  <c r="H10" i="2"/>
  <c r="J10" i="2"/>
  <c r="D11" i="7" s="1"/>
  <c r="K10" i="2"/>
  <c r="G11" i="7" s="1"/>
  <c r="D11" i="2"/>
  <c r="H11" i="2"/>
  <c r="J11" i="2"/>
  <c r="D12" i="7" s="1"/>
  <c r="K11" i="2"/>
  <c r="G12" i="7" s="1"/>
  <c r="D12" i="2"/>
  <c r="H12" i="2"/>
  <c r="J12" i="2"/>
  <c r="D13" i="7" s="1"/>
  <c r="K12" i="2"/>
  <c r="G13" i="7" s="1"/>
  <c r="D13" i="2"/>
  <c r="H13" i="2"/>
  <c r="J13" i="2"/>
  <c r="D14" i="7" s="1"/>
  <c r="K13" i="2"/>
  <c r="G14" i="7" s="1"/>
  <c r="D18" i="2"/>
  <c r="H18" i="2"/>
  <c r="J18" i="2"/>
  <c r="D18" i="7" s="1"/>
  <c r="K18" i="2"/>
  <c r="G18" i="7" s="1"/>
  <c r="J24" i="2"/>
  <c r="D24" i="7" s="1"/>
  <c r="K24" i="2"/>
  <c r="G24" i="7" s="1"/>
  <c r="D27" i="2"/>
  <c r="H27" i="2"/>
  <c r="J27" i="2"/>
  <c r="D27" i="7" s="1"/>
  <c r="K27" i="2"/>
  <c r="G27" i="7" s="1"/>
  <c r="B28" i="2"/>
  <c r="C28" i="2"/>
  <c r="F28" i="2"/>
  <c r="G28" i="2"/>
  <c r="J24" i="7" l="1"/>
  <c r="C20" i="5"/>
  <c r="C19" i="5"/>
  <c r="C21" i="5"/>
  <c r="C3" i="5"/>
  <c r="D9" i="7"/>
  <c r="D15" i="7" s="1"/>
  <c r="J27" i="7"/>
  <c r="G28" i="7"/>
  <c r="J18" i="7"/>
  <c r="J7" i="7"/>
  <c r="H8" i="2"/>
  <c r="H14" i="2" s="1"/>
  <c r="J14" i="7"/>
  <c r="J13" i="7"/>
  <c r="J12" i="7"/>
  <c r="D28" i="7"/>
  <c r="J8" i="7"/>
  <c r="G9" i="7"/>
  <c r="G15" i="7" s="1"/>
  <c r="J11" i="7"/>
  <c r="L7" i="2"/>
  <c r="J28" i="2"/>
  <c r="H28" i="2"/>
  <c r="L27" i="2"/>
  <c r="F48" i="6" s="1"/>
  <c r="L24" i="2"/>
  <c r="F45" i="6" s="1"/>
  <c r="J45" i="8" s="1"/>
  <c r="L18" i="2"/>
  <c r="F39" i="6" s="1"/>
  <c r="J39" i="8" s="1"/>
  <c r="B30" i="2"/>
  <c r="F30" i="2"/>
  <c r="L13" i="2"/>
  <c r="L11" i="2"/>
  <c r="K8" i="2"/>
  <c r="K14" i="2" s="1"/>
  <c r="J8" i="2"/>
  <c r="J14" i="2" s="1"/>
  <c r="L10" i="2"/>
  <c r="L12" i="2"/>
  <c r="C30" i="2"/>
  <c r="G30" i="2"/>
  <c r="K28" i="2"/>
  <c r="D28" i="2"/>
  <c r="L6" i="2"/>
  <c r="D8" i="2"/>
  <c r="D14" i="2" s="1"/>
  <c r="C14" i="5"/>
  <c r="C23" i="5"/>
  <c r="C6" i="5"/>
  <c r="C18" i="5"/>
  <c r="C10" i="5"/>
  <c r="F30" i="7"/>
  <c r="H15" i="7"/>
  <c r="C30" i="7"/>
  <c r="B30" i="7"/>
  <c r="E30" i="7"/>
  <c r="I15" i="7"/>
  <c r="I28" i="7"/>
  <c r="C17" i="5"/>
  <c r="C13" i="5"/>
  <c r="C9" i="5"/>
  <c r="C5" i="5"/>
  <c r="C22" i="5"/>
  <c r="C16" i="5"/>
  <c r="C12" i="5"/>
  <c r="C8" i="5"/>
  <c r="C4" i="5"/>
  <c r="C15" i="5"/>
  <c r="C11" i="5"/>
  <c r="C7" i="5"/>
  <c r="H28" i="7"/>
  <c r="J48" i="8" l="1"/>
  <c r="J49" i="8" s="1"/>
  <c r="J28" i="7"/>
  <c r="J9" i="7"/>
  <c r="J15" i="7" s="1"/>
  <c r="G30" i="7"/>
  <c r="L28" i="2"/>
  <c r="D30" i="7"/>
  <c r="L8" i="2"/>
  <c r="L14" i="2" s="1"/>
  <c r="F49" i="6"/>
  <c r="I30" i="7"/>
  <c r="H30" i="2"/>
  <c r="J30" i="2"/>
  <c r="D30" i="2"/>
  <c r="K30" i="2"/>
  <c r="H30" i="7"/>
  <c r="J30" i="7" l="1"/>
  <c r="L30" i="2"/>
  <c r="C34" i="3" l="1"/>
  <c r="C38" i="3"/>
  <c r="C36" i="3"/>
  <c r="C33" i="3"/>
  <c r="C56" i="3"/>
  <c r="C35" i="3"/>
  <c r="C39" i="3"/>
  <c r="C32" i="3"/>
  <c r="C37" i="3"/>
  <c r="C60" i="3"/>
  <c r="C49" i="3"/>
  <c r="C50" i="3"/>
  <c r="C28" i="3"/>
  <c r="C29" i="3"/>
  <c r="C52" i="3"/>
  <c r="C43" i="3"/>
  <c r="C47" i="3"/>
  <c r="C53" i="3"/>
  <c r="C44" i="3"/>
  <c r="C48" i="3"/>
  <c r="C41" i="3"/>
  <c r="C45" i="3"/>
  <c r="C14" i="3"/>
  <c r="C51" i="3"/>
  <c r="C42" i="3"/>
  <c r="C46" i="3"/>
  <c r="C58" i="3"/>
  <c r="C40" i="3"/>
  <c r="C59" i="3"/>
  <c r="C54" i="3"/>
  <c r="C55" i="3"/>
  <c r="C3" i="3"/>
  <c r="C7" i="3"/>
  <c r="C11" i="3"/>
  <c r="C16" i="3"/>
  <c r="C20" i="3"/>
  <c r="C24" i="3"/>
  <c r="C30" i="3"/>
  <c r="C9" i="3"/>
  <c r="C13" i="3"/>
  <c r="C22" i="3"/>
  <c r="C10" i="3"/>
  <c r="C19" i="3"/>
  <c r="C23" i="3"/>
  <c r="C4" i="3"/>
  <c r="C8" i="3"/>
  <c r="C12" i="3"/>
  <c r="C17" i="3"/>
  <c r="C21" i="3"/>
  <c r="C25" i="3"/>
  <c r="C31" i="3"/>
  <c r="C5" i="3"/>
  <c r="C18" i="3"/>
  <c r="C26" i="3"/>
  <c r="C2" i="3"/>
  <c r="C6" i="3"/>
  <c r="C15" i="3"/>
  <c r="C27" i="3"/>
</calcChain>
</file>

<file path=xl/sharedStrings.xml><?xml version="1.0" encoding="utf-8"?>
<sst xmlns="http://schemas.openxmlformats.org/spreadsheetml/2006/main" count="470" uniqueCount="322">
  <si>
    <t>R E G I S T R A R ' S  R E P O R T</t>
  </si>
  <si>
    <t>Part I</t>
  </si>
  <si>
    <t>Enrollment Report</t>
  </si>
  <si>
    <t>Part II</t>
  </si>
  <si>
    <t>Part III</t>
  </si>
  <si>
    <t>MALE</t>
  </si>
  <si>
    <t>FEMALE</t>
  </si>
  <si>
    <t>TOTAL</t>
  </si>
  <si>
    <t>UNDERGRADUATE ENROLLMENT</t>
  </si>
  <si>
    <t>PART-</t>
  </si>
  <si>
    <t>FULL-</t>
  </si>
  <si>
    <t>COMBINED</t>
  </si>
  <si>
    <t>TIME</t>
  </si>
  <si>
    <t>First Time In College</t>
  </si>
  <si>
    <t>Other Freshmen</t>
  </si>
  <si>
    <t xml:space="preserve">  Total Freshmen</t>
  </si>
  <si>
    <t xml:space="preserve"> </t>
  </si>
  <si>
    <t>Sophomores</t>
  </si>
  <si>
    <t>Juniors</t>
  </si>
  <si>
    <t>Seniors</t>
  </si>
  <si>
    <t>Special Undergraduate Students</t>
  </si>
  <si>
    <t>Total Undergraduate Enrollment</t>
  </si>
  <si>
    <t>GRADUATE ENROLLMENT</t>
  </si>
  <si>
    <t>Total Graduate Enrollment</t>
  </si>
  <si>
    <t>TOTAL ENROLLMENT</t>
  </si>
  <si>
    <t>Total</t>
  </si>
  <si>
    <t>ENROLLMENT</t>
  </si>
  <si>
    <t>Catholic</t>
  </si>
  <si>
    <t>Methodist</t>
  </si>
  <si>
    <t>Baptist</t>
  </si>
  <si>
    <t>Presbyterian</t>
  </si>
  <si>
    <t>Episcopalian</t>
  </si>
  <si>
    <t>Lutheran</t>
  </si>
  <si>
    <t>United Church of Christ</t>
  </si>
  <si>
    <t>Jewish</t>
  </si>
  <si>
    <t>No Preference</t>
  </si>
  <si>
    <t>STATES REPRESENTED</t>
  </si>
  <si>
    <t>North Carolina</t>
  </si>
  <si>
    <t>Virginia</t>
  </si>
  <si>
    <t>Maryland</t>
  </si>
  <si>
    <t>New Jersey</t>
  </si>
  <si>
    <t>Pennsylvania</t>
  </si>
  <si>
    <t>Florida</t>
  </si>
  <si>
    <t>New York</t>
  </si>
  <si>
    <t>Connecticut</t>
  </si>
  <si>
    <t>Massachusetts</t>
  </si>
  <si>
    <t>Georgia</t>
  </si>
  <si>
    <t>Ohio</t>
  </si>
  <si>
    <t>Delaware</t>
  </si>
  <si>
    <t>South Carolina</t>
  </si>
  <si>
    <t>Maine</t>
  </si>
  <si>
    <t>Vermont</t>
  </si>
  <si>
    <t>New Hampshire</t>
  </si>
  <si>
    <t>Rhode Island</t>
  </si>
  <si>
    <t>Tennessee</t>
  </si>
  <si>
    <t>Texas</t>
  </si>
  <si>
    <t>COUNTIES</t>
  </si>
  <si>
    <t>% OF TOTAL NC</t>
  </si>
  <si>
    <t>REPRESENTED</t>
  </si>
  <si>
    <t>Alamance</t>
  </si>
  <si>
    <t>Guilford</t>
  </si>
  <si>
    <t>Wake</t>
  </si>
  <si>
    <t>Mecklenburg</t>
  </si>
  <si>
    <t>Durham</t>
  </si>
  <si>
    <t>Forsyth</t>
  </si>
  <si>
    <t>Orange</t>
  </si>
  <si>
    <t>Cumberland</t>
  </si>
  <si>
    <t>Davidson</t>
  </si>
  <si>
    <t>Randolph</t>
  </si>
  <si>
    <t>Catawba</t>
  </si>
  <si>
    <t>New Hanover</t>
  </si>
  <si>
    <t>Buncombe</t>
  </si>
  <si>
    <t>Other Counties</t>
  </si>
  <si>
    <t>FOREIGN COUNTRIES REPRESENTED</t>
  </si>
  <si>
    <t>UNDERGRADUATE</t>
  </si>
  <si>
    <t>Accounting</t>
  </si>
  <si>
    <t>Art</t>
  </si>
  <si>
    <t>Biology</t>
  </si>
  <si>
    <t>Business Administration</t>
  </si>
  <si>
    <t>Chemistry</t>
  </si>
  <si>
    <t>Computer Science</t>
  </si>
  <si>
    <t>Economics</t>
  </si>
  <si>
    <t>Elementary Education</t>
  </si>
  <si>
    <t>English</t>
  </si>
  <si>
    <t>Environmental Studies</t>
  </si>
  <si>
    <t>French</t>
  </si>
  <si>
    <t>History</t>
  </si>
  <si>
    <t>Independent Major</t>
  </si>
  <si>
    <t>International Studies</t>
  </si>
  <si>
    <t>Journalism</t>
  </si>
  <si>
    <t>Mathematics</t>
  </si>
  <si>
    <t>Middle Grades Education</t>
  </si>
  <si>
    <t>Music Education</t>
  </si>
  <si>
    <t>Music Performance</t>
  </si>
  <si>
    <t>Music Theatre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</si>
  <si>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</si>
  <si>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</si>
  <si>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</si>
  <si>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</si>
  <si>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</si>
  <si>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</si>
  <si>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</si>
  <si>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Special Education</t>
  </si>
  <si>
    <t>Undecided</t>
  </si>
  <si>
    <t>GRADUATE</t>
  </si>
  <si>
    <t>Master of Business Administration</t>
  </si>
  <si>
    <t>Master of Education</t>
  </si>
  <si>
    <t>Protestant</t>
  </si>
  <si>
    <t>Engineering</t>
  </si>
  <si>
    <t>California</t>
  </si>
  <si>
    <t>Illinois</t>
  </si>
  <si>
    <t>Kentucky</t>
  </si>
  <si>
    <t>Missouri</t>
  </si>
  <si>
    <t>College of Arts and Sciences</t>
  </si>
  <si>
    <t>School of Communications</t>
  </si>
  <si>
    <t>School of Education</t>
  </si>
  <si>
    <t>The Love School of Business</t>
  </si>
  <si>
    <t>Graduate</t>
  </si>
  <si>
    <t>PARTTIME</t>
  </si>
  <si>
    <t>FULLTIME</t>
  </si>
  <si>
    <t xml:space="preserve">  Total Undergraduate Enrollment</t>
  </si>
  <si>
    <t xml:space="preserve">  Total Graduate Enrollment</t>
  </si>
  <si>
    <t xml:space="preserve">  TOTAL ENROLLMENT</t>
  </si>
  <si>
    <t>Comparison Reports</t>
  </si>
  <si>
    <t>Iredell</t>
  </si>
  <si>
    <t>*Includes double and triple majors</t>
  </si>
  <si>
    <t>% TOTAL  ENROLLMENT</t>
  </si>
  <si>
    <t>Doctor of Physical Therapy</t>
  </si>
  <si>
    <t>Cabarrus</t>
  </si>
  <si>
    <t>Michigan</t>
  </si>
  <si>
    <t>Colorado</t>
  </si>
  <si>
    <t>Union</t>
  </si>
  <si>
    <t>Juris Doctorate</t>
  </si>
  <si>
    <t>Theatre Studies</t>
  </si>
  <si>
    <t>Master of Arts - Interactive Media</t>
  </si>
  <si>
    <t xml:space="preserve">% TOTAL  </t>
  </si>
  <si>
    <t>Church of Christ</t>
  </si>
  <si>
    <t>Church of God</t>
  </si>
  <si>
    <t>Pentecostal</t>
  </si>
  <si>
    <t>Hindu</t>
  </si>
  <si>
    <t>Assembly of God</t>
  </si>
  <si>
    <t>Muslim</t>
  </si>
  <si>
    <t>Physical Education and Health</t>
  </si>
  <si>
    <t>Alabama</t>
  </si>
  <si>
    <t>Indiana</t>
  </si>
  <si>
    <t>Kansas</t>
  </si>
  <si>
    <t>Wisconsin</t>
  </si>
  <si>
    <t>County, Foreign Countries and Majors</t>
  </si>
  <si>
    <t>Non-Degree</t>
  </si>
  <si>
    <t>Sport and Event Management</t>
  </si>
  <si>
    <t>Entrepreneurship</t>
  </si>
  <si>
    <t>Finance</t>
  </si>
  <si>
    <t>Management</t>
  </si>
  <si>
    <t>Marketing</t>
  </si>
  <si>
    <t>Statistics</t>
  </si>
  <si>
    <t>Biochemistry</t>
  </si>
  <si>
    <t>Dance Performance/Choreography</t>
  </si>
  <si>
    <t>Strategic Communications</t>
  </si>
  <si>
    <t>Human Service Studies</t>
  </si>
  <si>
    <t>Breakdown by Religious Traditions, State,</t>
  </si>
  <si>
    <t>Applied Mathematics</t>
  </si>
  <si>
    <t>International Business</t>
  </si>
  <si>
    <t>Public Health Studies</t>
  </si>
  <si>
    <t>Arts Administration</t>
  </si>
  <si>
    <t>Exercise Science</t>
  </si>
  <si>
    <t>Minnesota</t>
  </si>
  <si>
    <t>Information Science</t>
  </si>
  <si>
    <t>Washington</t>
  </si>
  <si>
    <t>Dance Science</t>
  </si>
  <si>
    <t>Early Childhood Education</t>
  </si>
  <si>
    <t>International Economics</t>
  </si>
  <si>
    <t>Juris Doctorate/Master of Business Administration</t>
  </si>
  <si>
    <t>Agnostic</t>
  </si>
  <si>
    <t>Anglican</t>
  </si>
  <si>
    <t>Atheist</t>
  </si>
  <si>
    <t>Church of England</t>
  </si>
  <si>
    <t>Congregationalist</t>
  </si>
  <si>
    <t>Greek Orthodox</t>
  </si>
  <si>
    <t>Independent</t>
  </si>
  <si>
    <t>Latter Day Saint/Mormon</t>
  </si>
  <si>
    <t>Moravian</t>
  </si>
  <si>
    <t>Non-Denominational</t>
  </si>
  <si>
    <t>Seventh Day Adventist</t>
  </si>
  <si>
    <t>Unitarian</t>
  </si>
  <si>
    <t>Buddhist</t>
  </si>
  <si>
    <t>Policy Studies</t>
  </si>
  <si>
    <t>Music Prod &amp; Recording Arts</t>
  </si>
  <si>
    <t>Disciple of Christ</t>
  </si>
  <si>
    <t>Sikh</t>
  </si>
  <si>
    <t>Ukranian Orthodox</t>
  </si>
  <si>
    <t>Other First Year</t>
  </si>
  <si>
    <t xml:space="preserve">  Total First Year</t>
  </si>
  <si>
    <t>Communication Design</t>
  </si>
  <si>
    <t>Cinema &amp; Television Arts</t>
  </si>
  <si>
    <t>Media Analytics</t>
  </si>
  <si>
    <t>Master of Science - Physician Assistant</t>
  </si>
  <si>
    <t>Master of Science - Management</t>
  </si>
  <si>
    <t>Mennonite</t>
  </si>
  <si>
    <t>Holiness</t>
  </si>
  <si>
    <t>Jain</t>
  </si>
  <si>
    <t>Anthropology</t>
  </si>
  <si>
    <t>Art History</t>
  </si>
  <si>
    <t>Bio-Phys/Biomed Engineering</t>
  </si>
  <si>
    <t>Chemistry/Chemical Engineering</t>
  </si>
  <si>
    <t>Computer Science/Engineering</t>
  </si>
  <si>
    <t>Engineering Mathematics</t>
  </si>
  <si>
    <t>Engineering Physics</t>
  </si>
  <si>
    <t>Env. Science/Env. Engineering</t>
  </si>
  <si>
    <t>Music in the Liberal Arts</t>
  </si>
  <si>
    <t>Jewish-Reform</t>
  </si>
  <si>
    <t>Jewish-Conservative</t>
  </si>
  <si>
    <t>Jewish-Orthodox</t>
  </si>
  <si>
    <t>Unknown</t>
  </si>
  <si>
    <t>None</t>
  </si>
  <si>
    <t>Other</t>
  </si>
  <si>
    <t>Russian Orthodox</t>
  </si>
  <si>
    <t>Pagan</t>
  </si>
  <si>
    <t>Moore</t>
  </si>
  <si>
    <t>Argentina</t>
  </si>
  <si>
    <t>France</t>
  </si>
  <si>
    <t>Australia</t>
  </si>
  <si>
    <t>Germany</t>
  </si>
  <si>
    <t>Bahamas</t>
  </si>
  <si>
    <t>Panama</t>
  </si>
  <si>
    <t>Guatemala</t>
  </si>
  <si>
    <t>Bermuda</t>
  </si>
  <si>
    <t>Philippines</t>
  </si>
  <si>
    <t>Brazil</t>
  </si>
  <si>
    <t>Honduras</t>
  </si>
  <si>
    <t>Iceland</t>
  </si>
  <si>
    <t>Cambodia</t>
  </si>
  <si>
    <t>India</t>
  </si>
  <si>
    <t>Canada</t>
  </si>
  <si>
    <t>Spain</t>
  </si>
  <si>
    <t>Italy</t>
  </si>
  <si>
    <t>China</t>
  </si>
  <si>
    <t>Jordan</t>
  </si>
  <si>
    <t>Costa Rica</t>
  </si>
  <si>
    <t>Trinidad Tobago</t>
  </si>
  <si>
    <t>United Kingdom</t>
  </si>
  <si>
    <t>Ecuador</t>
  </si>
  <si>
    <t>Venezuela</t>
  </si>
  <si>
    <t>El Salvador</t>
  </si>
  <si>
    <t>Netherlands</t>
  </si>
  <si>
    <t>Vietnam</t>
  </si>
  <si>
    <t>International &amp; Global Studies</t>
  </si>
  <si>
    <t>Drama &amp; Theatre Studies</t>
  </si>
  <si>
    <t>Foreign Countries</t>
  </si>
  <si>
    <t>Colombia</t>
  </si>
  <si>
    <t>Hungary</t>
  </si>
  <si>
    <t>Israel</t>
  </si>
  <si>
    <t>Mexico</t>
  </si>
  <si>
    <t>South Korea</t>
  </si>
  <si>
    <t>Environ/Ecological Science</t>
  </si>
  <si>
    <t>Sport Management</t>
  </si>
  <si>
    <t>Economic Consulting</t>
  </si>
  <si>
    <t>Christian - Other</t>
  </si>
  <si>
    <t>Christian - Advent</t>
  </si>
  <si>
    <t>Society Friends/Quaker</t>
  </si>
  <si>
    <t>Christian Scientist</t>
  </si>
  <si>
    <t>Brethren</t>
  </si>
  <si>
    <t>Christian - Orthodox</t>
  </si>
  <si>
    <t>AME Zion</t>
  </si>
  <si>
    <t>Did not disclose</t>
  </si>
  <si>
    <t>Native American</t>
  </si>
  <si>
    <t>Religious Traditions</t>
  </si>
  <si>
    <t>Master of Arts - Higher Education</t>
  </si>
  <si>
    <t>Master of Science - Accounting</t>
  </si>
  <si>
    <t>Louisiana</t>
  </si>
  <si>
    <t>Arizona</t>
  </si>
  <si>
    <t>West Virginia</t>
  </si>
  <si>
    <t>Mississippi</t>
  </si>
  <si>
    <t>Gaston</t>
  </si>
  <si>
    <t>Brunswick</t>
  </si>
  <si>
    <t>Chile</t>
  </si>
  <si>
    <t>Croatia</t>
  </si>
  <si>
    <t>Denmark</t>
  </si>
  <si>
    <t>Estonia</t>
  </si>
  <si>
    <t>Kenya</t>
  </si>
  <si>
    <t>Latvia</t>
  </si>
  <si>
    <t>Malaysia</t>
  </si>
  <si>
    <t>Portugal</t>
  </si>
  <si>
    <t>Sweden</t>
  </si>
  <si>
    <t>Taiwan</t>
  </si>
  <si>
    <t>Turkey</t>
  </si>
  <si>
    <t>Zoroastrian</t>
  </si>
  <si>
    <t>First E &amp; R</t>
  </si>
  <si>
    <t>Nazarene</t>
  </si>
  <si>
    <t>Baha'I</t>
  </si>
  <si>
    <t>Acting</t>
  </si>
  <si>
    <t>Prof. Writing and Rhetoric</t>
  </si>
  <si>
    <t>Theatrical Design &amp; Technology</t>
  </si>
  <si>
    <t>Adventure Health &amp; Physical Ed</t>
  </si>
  <si>
    <t>Astrophysics</t>
  </si>
  <si>
    <t>Environ &amp; Sustainability Stud</t>
  </si>
  <si>
    <t>Theatre Arts</t>
  </si>
  <si>
    <t>Theatrical Design &amp; Production</t>
  </si>
  <si>
    <t>District Of Columbia</t>
  </si>
  <si>
    <t>Oregon</t>
  </si>
  <si>
    <t>Puerto Rico</t>
  </si>
  <si>
    <t>Iowa</t>
  </si>
  <si>
    <t>Virgin Islands</t>
  </si>
  <si>
    <t>Nevada</t>
  </si>
  <si>
    <t>Idaho</t>
  </si>
  <si>
    <t>Hawaii</t>
  </si>
  <si>
    <t>Nebraska</t>
  </si>
  <si>
    <t>Alaska</t>
  </si>
  <si>
    <t>Utah</t>
  </si>
  <si>
    <t>New Mexico</t>
  </si>
  <si>
    <t>Wyoming</t>
  </si>
  <si>
    <t>Guam</t>
  </si>
  <si>
    <t>Students are enrolled from 75 North Carolina counties.</t>
  </si>
  <si>
    <t>Greece</t>
  </si>
  <si>
    <t>Norway</t>
  </si>
  <si>
    <t>Singapore</t>
  </si>
  <si>
    <t>Thailand</t>
  </si>
  <si>
    <t>Rasta</t>
  </si>
  <si>
    <t>Puerto Rico and 47 foreign countries.</t>
  </si>
  <si>
    <t>Represented in the total student enrollment are 45 states, the District of Columbia, US Virgin Islands,</t>
  </si>
  <si>
    <t>SPRING 2020</t>
  </si>
  <si>
    <t>FEBRUARY 14, 2020</t>
  </si>
  <si>
    <t>Science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</si>
</sst>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%"/>
    <numFmt numFmtId="166" formatCode="0.0_)"/>
  </numFmts>
  <fonts count="26" x14ac:knownFonts="1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sz val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sz val="11"/>
      <name val="Helv"/>
    </font>
    <font>
      <sz val="11"/>
      <name val="Helv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/>
      <bottom/>
      <diagonal/>
    </border>
  </borders>
  <cellStyleXfs count="3">
    <xf numFmtId="164" fontId="0" fillId="0" borderId="0"/>
    <xf numFmtId="165" fontId="3" fillId="0" borderId="0"/>
    <xf numFmtId="0" fontId="2" fillId="0" borderId="0"/>
  </cellStyleXfs>
  <cellXfs count="122">
    <xf numFmtId="164" fontId="0" fillId="0" borderId="0" xfId="0"/>
    <xf numFmtId="164" fontId="0" fillId="0" borderId="0" xfId="0" applyAlignment="1" applyProtection="1">
      <alignment horizontal="left"/>
    </xf>
    <xf numFmtId="165" fontId="3" fillId="0" borderId="0" xfId="1"/>
    <xf numFmtId="164" fontId="4" fillId="0" borderId="0" xfId="0" applyFont="1"/>
    <xf numFmtId="0" fontId="2" fillId="0" borderId="0" xfId="2"/>
    <xf numFmtId="164" fontId="5" fillId="0" borderId="0" xfId="0" applyFont="1"/>
    <xf numFmtId="164" fontId="5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left"/>
    </xf>
    <xf numFmtId="164" fontId="6" fillId="0" borderId="0" xfId="0" applyFont="1" applyProtection="1"/>
    <xf numFmtId="164" fontId="10" fillId="0" borderId="0" xfId="0" applyFont="1" applyProtection="1"/>
    <xf numFmtId="166" fontId="5" fillId="0" borderId="0" xfId="0" applyNumberFormat="1" applyFont="1" applyProtection="1"/>
    <xf numFmtId="164" fontId="7" fillId="0" borderId="0" xfId="0" applyFont="1"/>
    <xf numFmtId="166" fontId="7" fillId="0" borderId="0" xfId="0" applyNumberFormat="1" applyFont="1" applyProtection="1"/>
    <xf numFmtId="164" fontId="5" fillId="0" borderId="0" xfId="0" quotePrefix="1" applyFont="1" applyAlignment="1" applyProtection="1">
      <alignment horizontal="left"/>
    </xf>
    <xf numFmtId="164" fontId="5" fillId="0" borderId="0" xfId="0" applyFont="1" applyAlignment="1">
      <alignment horizontal="left"/>
    </xf>
    <xf numFmtId="0" fontId="9" fillId="0" borderId="0" xfId="2" applyFont="1"/>
    <xf numFmtId="165" fontId="13" fillId="0" borderId="0" xfId="1" applyFont="1"/>
    <xf numFmtId="1" fontId="3" fillId="0" borderId="0" xfId="1" applyNumberFormat="1"/>
    <xf numFmtId="164" fontId="15" fillId="0" borderId="0" xfId="0" applyFont="1" applyBorder="1"/>
    <xf numFmtId="0" fontId="1" fillId="0" borderId="0" xfId="2" applyFont="1"/>
    <xf numFmtId="0" fontId="11" fillId="0" borderId="0" xfId="2" applyFont="1"/>
    <xf numFmtId="165" fontId="15" fillId="0" borderId="0" xfId="1" applyFont="1" applyAlignment="1" applyProtection="1">
      <alignment horizontal="left"/>
    </xf>
    <xf numFmtId="1" fontId="15" fillId="0" borderId="0" xfId="0" applyNumberFormat="1" applyFont="1" applyAlignment="1">
      <alignment horizontal="right"/>
    </xf>
    <xf numFmtId="166" fontId="15" fillId="0" borderId="0" xfId="1" applyNumberFormat="1" applyFont="1" applyProtection="1"/>
    <xf numFmtId="1" fontId="14" fillId="0" borderId="0" xfId="0" applyNumberFormat="1" applyFont="1" applyAlignment="1">
      <alignment horizontal="right"/>
    </xf>
    <xf numFmtId="166" fontId="14" fillId="0" borderId="0" xfId="1" applyNumberFormat="1" applyFont="1" applyProtection="1"/>
    <xf numFmtId="165" fontId="15" fillId="0" borderId="0" xfId="1" applyFont="1"/>
    <xf numFmtId="164" fontId="15" fillId="0" borderId="0" xfId="1" applyNumberFormat="1" applyFont="1" applyProtection="1"/>
    <xf numFmtId="1" fontId="5" fillId="0" borderId="0" xfId="0" applyNumberFormat="1" applyFont="1" applyAlignment="1">
      <alignment horizontal="left"/>
    </xf>
    <xf numFmtId="164" fontId="21" fillId="0" borderId="0" xfId="0" applyFont="1"/>
    <xf numFmtId="165" fontId="17" fillId="0" borderId="0" xfId="1" applyFont="1" applyAlignment="1" applyProtection="1">
      <alignment horizontal="left"/>
    </xf>
    <xf numFmtId="165" fontId="17" fillId="0" borderId="0" xfId="1" applyFont="1" applyAlignment="1" applyProtection="1">
      <alignment horizontal="right"/>
    </xf>
    <xf numFmtId="165" fontId="15" fillId="0" borderId="0" xfId="1" applyFont="1" applyBorder="1" applyAlignment="1" applyProtection="1">
      <alignment horizontal="left"/>
    </xf>
    <xf numFmtId="166" fontId="15" fillId="0" borderId="0" xfId="1" applyNumberFormat="1" applyFont="1" applyBorder="1" applyProtection="1"/>
    <xf numFmtId="165" fontId="15" fillId="0" borderId="0" xfId="1" applyFont="1" applyBorder="1"/>
    <xf numFmtId="164" fontId="14" fillId="0" borderId="0" xfId="0" applyFont="1" applyBorder="1"/>
    <xf numFmtId="164" fontId="15" fillId="0" borderId="0" xfId="1" applyNumberFormat="1" applyFont="1" applyBorder="1" applyProtection="1"/>
    <xf numFmtId="164" fontId="0" fillId="0" borderId="0" xfId="0" applyBorder="1"/>
    <xf numFmtId="164" fontId="8" fillId="0" borderId="0" xfId="0" applyFont="1" applyAlignment="1" applyProtection="1">
      <alignment horizontal="left"/>
    </xf>
    <xf numFmtId="164" fontId="9" fillId="0" borderId="0" xfId="0" applyFont="1" applyAlignment="1" applyProtection="1">
      <alignment horizontal="left"/>
    </xf>
    <xf numFmtId="164" fontId="9" fillId="0" borderId="0" xfId="0" applyFont="1"/>
    <xf numFmtId="164" fontId="11" fillId="0" borderId="0" xfId="0" applyFont="1" applyAlignment="1" applyProtection="1">
      <alignment horizontal="left"/>
    </xf>
    <xf numFmtId="164" fontId="6" fillId="0" borderId="0" xfId="0" applyFont="1"/>
    <xf numFmtId="164" fontId="5" fillId="0" borderId="0" xfId="0" applyFont="1" applyAlignment="1">
      <alignment horizontal="right"/>
    </xf>
    <xf numFmtId="164" fontId="15" fillId="0" borderId="0" xfId="0" applyFont="1"/>
    <xf numFmtId="164" fontId="15" fillId="0" borderId="0" xfId="0" applyFont="1" applyAlignment="1" applyProtection="1">
      <alignment horizontal="left"/>
    </xf>
    <xf numFmtId="164" fontId="14" fillId="0" borderId="0" xfId="0" applyFont="1"/>
    <xf numFmtId="164" fontId="14" fillId="0" borderId="0" xfId="0" applyFont="1" applyAlignment="1" applyProtection="1">
      <alignment horizontal="left"/>
    </xf>
    <xf numFmtId="164" fontId="22" fillId="0" borderId="0" xfId="0" applyFont="1"/>
    <xf numFmtId="164" fontId="22" fillId="0" borderId="0" xfId="0" applyFont="1" applyAlignment="1" applyProtection="1">
      <alignment horizontal="left"/>
    </xf>
    <xf numFmtId="164" fontId="15" fillId="0" borderId="0" xfId="0" applyFont="1" applyAlignment="1">
      <alignment horizontal="right"/>
    </xf>
    <xf numFmtId="164" fontId="14" fillId="0" borderId="0" xfId="0" applyFont="1" applyAlignment="1">
      <alignment horizontal="right"/>
    </xf>
    <xf numFmtId="164" fontId="22" fillId="0" borderId="0" xfId="0" applyFont="1" applyAlignment="1">
      <alignment horizontal="right"/>
    </xf>
    <xf numFmtId="164" fontId="20" fillId="0" borderId="0" xfId="0" applyFont="1"/>
    <xf numFmtId="164" fontId="6" fillId="0" borderId="0" xfId="0" applyFont="1" applyAlignment="1" applyProtection="1">
      <alignment horizontal="center"/>
    </xf>
    <xf numFmtId="164" fontId="6" fillId="0" borderId="0" xfId="0" applyFont="1" applyAlignment="1" applyProtection="1">
      <alignment horizontal="right"/>
    </xf>
    <xf numFmtId="164" fontId="23" fillId="0" borderId="0" xfId="0" applyFont="1" applyAlignment="1" applyProtection="1">
      <alignment horizontal="center"/>
    </xf>
    <xf numFmtId="164" fontId="23" fillId="0" borderId="0" xfId="0" applyFont="1" applyAlignment="1" applyProtection="1">
      <alignment horizontal="right"/>
    </xf>
    <xf numFmtId="164" fontId="23" fillId="0" borderId="0" xfId="0" applyFont="1" applyAlignment="1" applyProtection="1">
      <alignment horizontal="left"/>
    </xf>
    <xf numFmtId="165" fontId="17" fillId="0" borderId="0" xfId="1" applyFont="1" applyBorder="1" applyAlignment="1" applyProtection="1">
      <alignment horizontal="left"/>
    </xf>
    <xf numFmtId="165" fontId="17" fillId="0" borderId="0" xfId="1" applyFont="1" applyBorder="1" applyAlignment="1" applyProtection="1">
      <alignment horizontal="right"/>
    </xf>
    <xf numFmtId="164" fontId="8" fillId="0" borderId="0" xfId="0" applyFont="1"/>
    <xf numFmtId="164" fontId="11" fillId="0" borderId="0" xfId="0" applyFont="1"/>
    <xf numFmtId="164" fontId="12" fillId="0" borderId="0" xfId="0" applyFont="1"/>
    <xf numFmtId="164" fontId="8" fillId="0" borderId="0" xfId="0" applyFont="1" applyAlignment="1" applyProtection="1">
      <alignment horizontal="center"/>
    </xf>
    <xf numFmtId="166" fontId="22" fillId="0" borderId="0" xfId="1" applyNumberFormat="1" applyFont="1" applyProtection="1"/>
    <xf numFmtId="1" fontId="22" fillId="0" borderId="0" xfId="1" applyNumberFormat="1" applyFont="1" applyProtection="1"/>
    <xf numFmtId="166" fontId="14" fillId="0" borderId="0" xfId="1" applyNumberFormat="1" applyFont="1" applyBorder="1" applyProtection="1"/>
    <xf numFmtId="165" fontId="21" fillId="0" borderId="0" xfId="1" applyFont="1"/>
    <xf numFmtId="164" fontId="0" fillId="0" borderId="0" xfId="0" applyAlignment="1">
      <alignment horizontal="right"/>
    </xf>
    <xf numFmtId="164" fontId="5" fillId="0" borderId="0" xfId="0" applyFont="1" applyBorder="1"/>
    <xf numFmtId="164" fontId="15" fillId="0" borderId="0" xfId="0" quotePrefix="1" applyFont="1" applyAlignment="1">
      <alignment horizontal="right"/>
    </xf>
    <xf numFmtId="164" fontId="22" fillId="0" borderId="0" xfId="0" applyFont="1" applyProtection="1"/>
    <xf numFmtId="0" fontId="5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left"/>
    </xf>
    <xf numFmtId="1" fontId="15" fillId="0" borderId="0" xfId="0" applyNumberFormat="1" applyFont="1" applyBorder="1" applyAlignment="1">
      <alignment horizontal="right"/>
    </xf>
    <xf numFmtId="164" fontId="24" fillId="0" borderId="0" xfId="0" applyFont="1" applyAlignment="1" applyProtection="1">
      <alignment horizontal="left"/>
    </xf>
    <xf numFmtId="164" fontId="25" fillId="0" borderId="0" xfId="0" applyFont="1" applyAlignment="1" applyProtection="1">
      <alignment horizontal="left"/>
    </xf>
    <xf numFmtId="164" fontId="22" fillId="0" borderId="0" xfId="0" applyFont="1" applyBorder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8" fillId="0" borderId="3" xfId="0" applyFont="1" applyBorder="1" applyAlignment="1" applyProtection="1">
      <alignment horizontal="left"/>
    </xf>
    <xf numFmtId="164" fontId="8" fillId="0" borderId="4" xfId="0" applyFont="1" applyBorder="1"/>
    <xf numFmtId="164" fontId="8" fillId="0" borderId="3" xfId="0" applyFont="1" applyBorder="1"/>
    <xf numFmtId="164" fontId="9" fillId="0" borderId="3" xfId="0" applyFont="1" applyBorder="1"/>
    <xf numFmtId="164" fontId="9" fillId="0" borderId="4" xfId="0" applyFont="1" applyBorder="1"/>
    <xf numFmtId="164" fontId="11" fillId="0" borderId="3" xfId="0" applyFont="1" applyBorder="1"/>
    <xf numFmtId="164" fontId="11" fillId="0" borderId="4" xfId="0" applyFont="1" applyBorder="1"/>
    <xf numFmtId="164" fontId="12" fillId="0" borderId="3" xfId="0" applyFont="1" applyBorder="1"/>
    <xf numFmtId="164" fontId="12" fillId="0" borderId="4" xfId="0" applyFont="1" applyBorder="1"/>
    <xf numFmtId="164" fontId="0" fillId="0" borderId="3" xfId="0" applyBorder="1"/>
    <xf numFmtId="164" fontId="12" fillId="0" borderId="4" xfId="0" applyFont="1" applyBorder="1" applyProtection="1"/>
    <xf numFmtId="0" fontId="5" fillId="0" borderId="0" xfId="0" applyNumberFormat="1" applyFont="1"/>
    <xf numFmtId="0" fontId="13" fillId="0" borderId="0" xfId="0" applyNumberFormat="1" applyFont="1"/>
    <xf numFmtId="0" fontId="7" fillId="0" borderId="0" xfId="0" applyNumberFormat="1" applyFont="1" applyAlignment="1" applyProtection="1">
      <alignment horizontal="left"/>
    </xf>
    <xf numFmtId="0" fontId="5" fillId="0" borderId="0" xfId="0" applyNumberFormat="1" applyFont="1" applyAlignment="1" applyProtection="1">
      <alignment horizontal="left"/>
    </xf>
    <xf numFmtId="0" fontId="6" fillId="0" borderId="0" xfId="0" applyNumberFormat="1" applyFont="1" applyAlignment="1" applyProtection="1">
      <alignment horizontal="left"/>
    </xf>
    <xf numFmtId="0" fontId="0" fillId="0" borderId="0" xfId="0" applyNumberFormat="1"/>
    <xf numFmtId="0" fontId="5" fillId="0" borderId="1" xfId="0" applyNumberFormat="1" applyFont="1" applyBorder="1"/>
    <xf numFmtId="0" fontId="5" fillId="0" borderId="1" xfId="0" applyNumberFormat="1" applyFont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right"/>
    </xf>
    <xf numFmtId="0" fontId="5" fillId="0" borderId="0" xfId="0" applyNumberFormat="1" applyFont="1" applyFill="1" applyProtection="1"/>
    <xf numFmtId="0" fontId="5" fillId="0" borderId="0" xfId="0" applyNumberFormat="1" applyFont="1" applyFill="1"/>
    <xf numFmtId="0" fontId="7" fillId="0" borderId="0" xfId="0" applyNumberFormat="1" applyFont="1" applyProtection="1"/>
    <xf numFmtId="0" fontId="7" fillId="0" borderId="0" xfId="0" applyNumberFormat="1" applyFont="1"/>
    <xf numFmtId="0" fontId="5" fillId="0" borderId="0" xfId="0" applyNumberFormat="1" applyFont="1" applyProtection="1"/>
    <xf numFmtId="0" fontId="5" fillId="0" borderId="2" xfId="0" applyNumberFormat="1" applyFont="1" applyBorder="1"/>
    <xf numFmtId="0" fontId="5" fillId="0" borderId="2" xfId="0" applyNumberFormat="1" applyFont="1" applyBorder="1" applyProtection="1"/>
    <xf numFmtId="0" fontId="6" fillId="0" borderId="0" xfId="0" applyNumberFormat="1" applyFont="1" applyProtection="1"/>
    <xf numFmtId="0" fontId="0" fillId="0" borderId="0" xfId="0" applyNumberFormat="1" applyFont="1" applyFill="1"/>
    <xf numFmtId="0" fontId="5" fillId="0" borderId="2" xfId="0" applyNumberFormat="1" applyFont="1" applyFill="1" applyBorder="1"/>
    <xf numFmtId="0" fontId="5" fillId="0" borderId="2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7" fillId="0" borderId="0" xfId="0" applyNumberFormat="1" applyFont="1" applyFill="1" applyBorder="1"/>
    <xf numFmtId="0" fontId="10" fillId="0" borderId="0" xfId="0" applyNumberFormat="1" applyFont="1" applyProtection="1"/>
    <xf numFmtId="164" fontId="8" fillId="0" borderId="0" xfId="0" applyFont="1" applyBorder="1"/>
    <xf numFmtId="164" fontId="9" fillId="0" borderId="0" xfId="0" applyFont="1" applyBorder="1"/>
    <xf numFmtId="0" fontId="16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49" fontId="18" fillId="0" borderId="0" xfId="2" applyNumberFormat="1" applyFont="1" applyAlignment="1">
      <alignment horizontal="center"/>
    </xf>
    <xf numFmtId="49" fontId="18" fillId="0" borderId="0" xfId="2" quotePrefix="1" applyNumberFormat="1" applyFont="1" applyAlignment="1">
      <alignment horizontal="center"/>
    </xf>
  </cellXfs>
  <cellStyles count="3">
    <cellStyle name="Normal" xfId="0" builtinId="0"/>
    <cellStyle name="Normal_F94RR3" xfId="1" xr:uid="{00000000-0005-0000-0000-000001000000}"/>
    <cellStyle name="Normal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364839</xdr:colOff>
      <xdr:row>2</xdr:row>
      <xdr:rowOff>38099</xdr:rowOff>
    </xdr:from>
    <xdr:to>
      <xdr:col>7</xdr:col>
      <xdr:colOff>368586</xdr:colOff>
      <xdr:row>12</xdr:row>
      <xdr:rowOff>133351</xdr:rowOff>
    </xdr:to>
    <xdr:pic>
      <xdr:nvPicPr>
        <xdr:cNvPr id="1052" name="Picture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39" y="361949"/>
          <a:ext cx="4871022" cy="171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workbookViewId="0"/>
  </sheetViews>
  <sheetFormatPr defaultRowHeight="12.75" x14ac:dyDescent="0.2"/>
  <cols>
    <col min="1" max="1" width="8.88671875" style="4"/>
    <col min="2" max="2" width="3.44140625" style="4" customWidth="1"/>
    <col min="3" max="3" width="8.21875" style="4" customWidth="1"/>
    <col min="4" max="4" width="9.5546875" style="4" bestFit="1" customWidth="1"/>
    <col min="5" max="16384" width="8.88671875" style="4"/>
  </cols>
  <sheetData>
    <row r="1" spans="1:9" x14ac:dyDescent="0.2">
      <c r="E1" s="19"/>
    </row>
    <row r="2" spans="1:9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2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2">
      <c r="A5" s="19"/>
      <c r="B5" s="19"/>
      <c r="C5" s="19"/>
      <c r="D5" s="19"/>
      <c r="E5" s="19"/>
      <c r="F5" s="19"/>
      <c r="G5" s="19"/>
      <c r="H5" s="19"/>
      <c r="I5" s="19"/>
    </row>
    <row r="6" spans="1:9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2">
      <c r="A7" s="19"/>
      <c r="B7" s="19"/>
      <c r="C7" s="19"/>
      <c r="D7" s="19"/>
      <c r="E7" s="19"/>
      <c r="F7" s="19"/>
      <c r="G7" s="19"/>
      <c r="H7" s="19"/>
      <c r="I7" s="19"/>
    </row>
    <row r="8" spans="1:9" x14ac:dyDescent="0.2">
      <c r="A8" s="19"/>
      <c r="B8" s="19"/>
      <c r="C8" s="19"/>
      <c r="D8" s="19"/>
      <c r="E8" s="19"/>
      <c r="F8" s="19"/>
      <c r="G8" s="19"/>
      <c r="H8" s="19"/>
      <c r="I8" s="19"/>
    </row>
    <row r="9" spans="1:9" x14ac:dyDescent="0.2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33" x14ac:dyDescent="0.45">
      <c r="A15" s="119"/>
      <c r="B15" s="119"/>
      <c r="C15" s="119"/>
      <c r="D15" s="119"/>
      <c r="E15" s="119"/>
      <c r="F15" s="119"/>
      <c r="G15" s="119"/>
      <c r="H15" s="119"/>
      <c r="I15" s="19"/>
    </row>
    <row r="16" spans="1:9" ht="33" x14ac:dyDescent="0.45">
      <c r="A16" s="118" t="s">
        <v>0</v>
      </c>
      <c r="B16" s="118"/>
      <c r="C16" s="118"/>
      <c r="D16" s="118"/>
      <c r="E16" s="118"/>
      <c r="F16" s="118"/>
      <c r="G16" s="118"/>
      <c r="H16" s="118"/>
      <c r="I16" s="19"/>
    </row>
    <row r="17" spans="1:9" ht="33" x14ac:dyDescent="0.45">
      <c r="A17" s="118" t="s">
        <v>319</v>
      </c>
      <c r="B17" s="118"/>
      <c r="C17" s="118"/>
      <c r="D17" s="118"/>
      <c r="E17" s="118"/>
      <c r="F17" s="118"/>
      <c r="G17" s="118"/>
      <c r="H17" s="118"/>
      <c r="I17" s="19"/>
    </row>
    <row r="18" spans="1:9" ht="18.75" customHeight="1" x14ac:dyDescent="0.2">
      <c r="I18" s="19"/>
    </row>
    <row r="19" spans="1:9" ht="20.25" x14ac:dyDescent="0.3">
      <c r="A19" s="120" t="s">
        <v>320</v>
      </c>
      <c r="B19" s="121"/>
      <c r="C19" s="121"/>
      <c r="D19" s="121"/>
      <c r="E19" s="121"/>
      <c r="F19" s="121"/>
      <c r="G19" s="121"/>
      <c r="H19" s="121"/>
      <c r="I19" s="19"/>
    </row>
    <row r="20" spans="1:9" ht="18.75" x14ac:dyDescent="0.3">
      <c r="A20" s="20"/>
      <c r="B20" s="20"/>
      <c r="C20" s="20"/>
      <c r="D20" s="20"/>
      <c r="E20" s="20"/>
      <c r="F20" s="20"/>
      <c r="G20" s="19"/>
      <c r="H20" s="19"/>
      <c r="I20" s="19"/>
    </row>
    <row r="21" spans="1:9" ht="18.75" x14ac:dyDescent="0.3">
      <c r="A21" s="20"/>
      <c r="B21" s="20"/>
      <c r="C21" s="20"/>
      <c r="D21" s="20"/>
      <c r="E21" s="20"/>
      <c r="F21" s="20"/>
      <c r="G21" s="19"/>
      <c r="H21" s="19"/>
      <c r="I21" s="19"/>
    </row>
    <row r="22" spans="1:9" ht="18.75" x14ac:dyDescent="0.3">
      <c r="A22" s="20"/>
      <c r="B22" s="20"/>
      <c r="C22" s="20"/>
      <c r="D22" s="20"/>
      <c r="E22" s="20"/>
      <c r="F22" s="20"/>
      <c r="G22" s="19"/>
      <c r="H22" s="19"/>
      <c r="I22" s="19"/>
    </row>
    <row r="23" spans="1:9" ht="18.75" x14ac:dyDescent="0.3">
      <c r="A23" s="20"/>
      <c r="B23" s="20"/>
      <c r="C23" s="20"/>
      <c r="D23" s="20"/>
      <c r="E23" s="20"/>
      <c r="F23" s="20"/>
      <c r="G23" s="19"/>
      <c r="H23" s="19"/>
      <c r="I23" s="19"/>
    </row>
    <row r="24" spans="1:9" ht="18.75" x14ac:dyDescent="0.3">
      <c r="A24" s="20"/>
      <c r="B24" s="20"/>
      <c r="C24" s="20"/>
      <c r="D24" s="20"/>
      <c r="E24" s="20"/>
      <c r="F24" s="20"/>
      <c r="G24" s="19"/>
      <c r="H24" s="19"/>
      <c r="I24" s="19"/>
    </row>
    <row r="25" spans="1:9" ht="18.75" x14ac:dyDescent="0.3">
      <c r="A25" s="20"/>
      <c r="B25" s="20"/>
      <c r="C25" s="20"/>
      <c r="D25" s="20"/>
      <c r="E25" s="20"/>
      <c r="F25" s="20"/>
      <c r="G25" s="19"/>
      <c r="H25" s="19"/>
      <c r="I25" s="19"/>
    </row>
    <row r="26" spans="1:9" ht="18.75" x14ac:dyDescent="0.3">
      <c r="A26" s="20"/>
      <c r="B26" s="20"/>
      <c r="C26" s="20"/>
      <c r="D26" s="20"/>
      <c r="E26" s="20"/>
      <c r="F26" s="20"/>
      <c r="G26" s="19"/>
      <c r="H26" s="19"/>
      <c r="I26" s="19"/>
    </row>
    <row r="27" spans="1:9" ht="18.75" x14ac:dyDescent="0.3">
      <c r="A27" s="20"/>
      <c r="B27" s="20"/>
      <c r="C27" s="20" t="s">
        <v>1</v>
      </c>
      <c r="D27" s="20" t="s">
        <v>2</v>
      </c>
      <c r="E27" s="20"/>
      <c r="F27" s="20"/>
      <c r="G27" s="19"/>
      <c r="H27" s="19"/>
      <c r="I27" s="19"/>
    </row>
    <row r="28" spans="1:9" ht="18.75" x14ac:dyDescent="0.3">
      <c r="A28" s="20"/>
      <c r="B28" s="20"/>
      <c r="C28" s="20" t="s">
        <v>3</v>
      </c>
      <c r="D28" s="20" t="s">
        <v>159</v>
      </c>
      <c r="E28" s="20"/>
      <c r="F28" s="20"/>
      <c r="G28" s="19"/>
      <c r="H28" s="19"/>
      <c r="I28" s="19"/>
    </row>
    <row r="29" spans="1:9" ht="18.75" x14ac:dyDescent="0.3">
      <c r="A29" s="20"/>
      <c r="B29" s="20"/>
      <c r="C29" s="20"/>
      <c r="D29" s="20" t="s">
        <v>147</v>
      </c>
      <c r="E29" s="20"/>
      <c r="F29" s="20"/>
      <c r="G29" s="19"/>
      <c r="H29" s="19"/>
      <c r="I29" s="19"/>
    </row>
    <row r="30" spans="1:9" ht="18.75" x14ac:dyDescent="0.3">
      <c r="A30" s="20"/>
      <c r="B30" s="20"/>
      <c r="C30" s="20" t="s">
        <v>4</v>
      </c>
      <c r="D30" s="20" t="s">
        <v>123</v>
      </c>
      <c r="E30" s="20"/>
      <c r="F30" s="20"/>
      <c r="G30" s="19"/>
      <c r="H30" s="19"/>
      <c r="I30" s="19"/>
    </row>
    <row r="31" spans="1:9" ht="18.75" x14ac:dyDescent="0.3">
      <c r="A31" s="15"/>
      <c r="B31" s="15"/>
      <c r="C31" s="15"/>
      <c r="D31" s="15"/>
      <c r="E31" s="15"/>
      <c r="F31" s="15"/>
    </row>
    <row r="32" spans="1:9" ht="18.75" x14ac:dyDescent="0.3">
      <c r="A32" s="15"/>
      <c r="B32" s="15"/>
      <c r="C32" s="15"/>
      <c r="E32" s="15"/>
      <c r="F32" s="15"/>
    </row>
    <row r="33" spans="1:6" ht="18.75" x14ac:dyDescent="0.3">
      <c r="A33" s="15"/>
      <c r="B33" s="15"/>
      <c r="C33" s="15"/>
      <c r="D33" s="15"/>
      <c r="E33" s="15"/>
      <c r="F33" s="15"/>
    </row>
  </sheetData>
  <customSheetViews>
    <customSheetView guid="{0782D04A-F9DD-462B-84E5-7F9CBB74479B}">
      <selection activeCell="A19" sqref="A19:H19"/>
      <pageMargins left="0.75" right="0.75" top="1" bottom="1" header="0.5" footer="0.5"/>
      <printOptions horizontalCentered="1"/>
      <pageSetup orientation="portrait" horizontalDpi="4294967292" r:id="rId1"/>
      <headerFooter alignWithMargins="0"/>
    </customSheetView>
  </customSheetViews>
  <mergeCells count="4">
    <mergeCell ref="A16:H16"/>
    <mergeCell ref="A17:H17"/>
    <mergeCell ref="A15:H15"/>
    <mergeCell ref="A19:H19"/>
  </mergeCells>
  <phoneticPr fontId="0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pageSetUpPr fitToPage="1"/>
  </sheetPr>
  <dimension ref="A1:L32"/>
  <sheetViews>
    <sheetView showGridLines="0" view="pageLayout" zoomScaleNormal="100" workbookViewId="0"/>
  </sheetViews>
  <sheetFormatPr defaultColWidth="9.6640625" defaultRowHeight="15.75" x14ac:dyDescent="0.25"/>
  <cols>
    <col min="1" max="1" width="36.44140625" style="97" customWidth="1"/>
    <col min="2" max="2" width="6.6640625" style="97" customWidth="1"/>
    <col min="3" max="3" width="7.6640625" style="97" customWidth="1"/>
    <col min="4" max="4" width="6.5546875" style="97" customWidth="1"/>
    <col min="5" max="5" width="3" style="97" customWidth="1"/>
    <col min="6" max="6" width="7.5546875" style="97" customWidth="1"/>
    <col min="7" max="7" width="8" style="97" customWidth="1"/>
    <col min="8" max="8" width="6.88671875" style="97" customWidth="1"/>
    <col min="9" max="9" width="3.109375" style="97" customWidth="1"/>
    <col min="10" max="11" width="7.5546875" style="97" customWidth="1"/>
    <col min="12" max="12" width="9.88671875" style="97" customWidth="1"/>
    <col min="13" max="13" width="12.6640625" style="97" customWidth="1"/>
    <col min="14" max="16384" width="9.6640625" style="97"/>
  </cols>
  <sheetData>
    <row r="1" spans="1:12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x14ac:dyDescent="0.25">
      <c r="A2" s="92"/>
      <c r="B2" s="98"/>
      <c r="C2" s="99" t="s">
        <v>5</v>
      </c>
      <c r="D2" s="98"/>
      <c r="E2" s="92"/>
      <c r="F2" s="98"/>
      <c r="G2" s="99" t="s">
        <v>6</v>
      </c>
      <c r="H2" s="98"/>
      <c r="I2" s="92"/>
      <c r="J2" s="98"/>
      <c r="K2" s="99" t="s">
        <v>7</v>
      </c>
      <c r="L2" s="98"/>
    </row>
    <row r="3" spans="1:12" x14ac:dyDescent="0.25">
      <c r="A3" s="93"/>
      <c r="B3" s="100" t="s">
        <v>9</v>
      </c>
      <c r="C3" s="100" t="s">
        <v>10</v>
      </c>
      <c r="D3" s="92"/>
      <c r="E3" s="92"/>
      <c r="F3" s="100" t="s">
        <v>9</v>
      </c>
      <c r="G3" s="100" t="s">
        <v>10</v>
      </c>
      <c r="H3" s="92"/>
      <c r="I3" s="92"/>
      <c r="J3" s="100" t="s">
        <v>9</v>
      </c>
      <c r="K3" s="100" t="s">
        <v>10</v>
      </c>
      <c r="L3" s="100" t="s">
        <v>11</v>
      </c>
    </row>
    <row r="4" spans="1:12" x14ac:dyDescent="0.25">
      <c r="A4" s="92" t="s">
        <v>74</v>
      </c>
      <c r="B4" s="101" t="s">
        <v>12</v>
      </c>
      <c r="C4" s="101" t="s">
        <v>12</v>
      </c>
      <c r="D4" s="101" t="s">
        <v>7</v>
      </c>
      <c r="E4" s="92"/>
      <c r="F4" s="101" t="s">
        <v>12</v>
      </c>
      <c r="G4" s="101" t="s">
        <v>12</v>
      </c>
      <c r="H4" s="101" t="s">
        <v>7</v>
      </c>
      <c r="I4" s="92"/>
      <c r="J4" s="101" t="s">
        <v>12</v>
      </c>
      <c r="K4" s="101" t="s">
        <v>12</v>
      </c>
      <c r="L4" s="101" t="s">
        <v>7</v>
      </c>
    </row>
    <row r="5" spans="1:12" x14ac:dyDescent="0.25">
      <c r="A5" s="94" t="s">
        <v>26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x14ac:dyDescent="0.25">
      <c r="A6" s="95" t="s">
        <v>13</v>
      </c>
      <c r="B6" s="102"/>
      <c r="C6" s="102">
        <v>5</v>
      </c>
      <c r="D6" s="102">
        <f>B6+C6</f>
        <v>5</v>
      </c>
      <c r="E6" s="102"/>
      <c r="F6" s="103"/>
      <c r="G6" s="103">
        <v>7</v>
      </c>
      <c r="H6" s="102">
        <f>F6+G6</f>
        <v>7</v>
      </c>
      <c r="I6" s="103"/>
      <c r="J6" s="102">
        <f>B6+F6</f>
        <v>0</v>
      </c>
      <c r="K6" s="102">
        <f>C6+G6</f>
        <v>12</v>
      </c>
      <c r="L6" s="102">
        <f>J6+K6</f>
        <v>12</v>
      </c>
    </row>
    <row r="7" spans="1:12" x14ac:dyDescent="0.25">
      <c r="A7" s="95" t="s">
        <v>190</v>
      </c>
      <c r="B7" s="104">
        <v>3</v>
      </c>
      <c r="C7" s="104">
        <v>532</v>
      </c>
      <c r="D7" s="104">
        <f>B7+C7</f>
        <v>535</v>
      </c>
      <c r="E7" s="104"/>
      <c r="F7" s="105">
        <v>1</v>
      </c>
      <c r="G7" s="105">
        <v>791</v>
      </c>
      <c r="H7" s="104">
        <f>F7+G7</f>
        <v>792</v>
      </c>
      <c r="I7" s="92"/>
      <c r="J7" s="104">
        <f>B7+F7</f>
        <v>4</v>
      </c>
      <c r="K7" s="104">
        <f>C7+G7</f>
        <v>1323</v>
      </c>
      <c r="L7" s="104">
        <f>J7+K7</f>
        <v>1327</v>
      </c>
    </row>
    <row r="8" spans="1:12" x14ac:dyDescent="0.25">
      <c r="A8" s="95" t="s">
        <v>191</v>
      </c>
      <c r="B8" s="106">
        <f>B6+B7</f>
        <v>3</v>
      </c>
      <c r="C8" s="106">
        <f>C6+C7</f>
        <v>537</v>
      </c>
      <c r="D8" s="106">
        <f>D6+D7</f>
        <v>540</v>
      </c>
      <c r="E8" s="106"/>
      <c r="F8" s="106">
        <f>F6+F7</f>
        <v>1</v>
      </c>
      <c r="G8" s="106">
        <f>G6+G7</f>
        <v>798</v>
      </c>
      <c r="H8" s="106">
        <f>H6+H7</f>
        <v>799</v>
      </c>
      <c r="I8" s="95" t="s">
        <v>16</v>
      </c>
      <c r="J8" s="106">
        <f>J6+J7</f>
        <v>4</v>
      </c>
      <c r="K8" s="106">
        <f>K6+K7</f>
        <v>1335</v>
      </c>
      <c r="L8" s="106">
        <f>SUM(L6:L7)</f>
        <v>1339</v>
      </c>
    </row>
    <row r="9" spans="1:12" ht="13.5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95" t="s">
        <v>17</v>
      </c>
      <c r="B10" s="92">
        <v>1</v>
      </c>
      <c r="C10" s="92">
        <v>557</v>
      </c>
      <c r="D10" s="106">
        <f>B10+C10</f>
        <v>558</v>
      </c>
      <c r="E10" s="106"/>
      <c r="F10" s="92">
        <v>4</v>
      </c>
      <c r="G10" s="92">
        <v>769</v>
      </c>
      <c r="H10" s="106">
        <f>F10+G10</f>
        <v>773</v>
      </c>
      <c r="I10" s="92"/>
      <c r="J10" s="106">
        <f t="shared" ref="J10:K13" si="0">B10+F10</f>
        <v>5</v>
      </c>
      <c r="K10" s="106">
        <f t="shared" si="0"/>
        <v>1326</v>
      </c>
      <c r="L10" s="106">
        <f>J10+K10</f>
        <v>1331</v>
      </c>
    </row>
    <row r="11" spans="1:12" x14ac:dyDescent="0.25">
      <c r="A11" s="95" t="s">
        <v>18</v>
      </c>
      <c r="B11" s="92">
        <v>4</v>
      </c>
      <c r="C11" s="92">
        <v>546</v>
      </c>
      <c r="D11" s="106">
        <f>B11+C11</f>
        <v>550</v>
      </c>
      <c r="E11" s="106"/>
      <c r="F11" s="92">
        <v>3</v>
      </c>
      <c r="G11" s="92">
        <v>834</v>
      </c>
      <c r="H11" s="106">
        <f>F11+G11</f>
        <v>837</v>
      </c>
      <c r="I11" s="92"/>
      <c r="J11" s="106">
        <f t="shared" si="0"/>
        <v>7</v>
      </c>
      <c r="K11" s="106">
        <f t="shared" si="0"/>
        <v>1380</v>
      </c>
      <c r="L11" s="106">
        <f>J11+K11</f>
        <v>1387</v>
      </c>
    </row>
    <row r="12" spans="1:12" x14ac:dyDescent="0.25">
      <c r="A12" s="95" t="s">
        <v>19</v>
      </c>
      <c r="B12" s="92">
        <v>155</v>
      </c>
      <c r="C12" s="92">
        <v>587</v>
      </c>
      <c r="D12" s="106">
        <f>B12+C12</f>
        <v>742</v>
      </c>
      <c r="E12" s="106"/>
      <c r="F12" s="92">
        <v>296</v>
      </c>
      <c r="G12" s="92">
        <v>970</v>
      </c>
      <c r="H12" s="106">
        <f>F12+G12</f>
        <v>1266</v>
      </c>
      <c r="I12" s="92"/>
      <c r="J12" s="106">
        <f t="shared" si="0"/>
        <v>451</v>
      </c>
      <c r="K12" s="106">
        <f t="shared" si="0"/>
        <v>1557</v>
      </c>
      <c r="L12" s="106">
        <f>J12+K12</f>
        <v>2008</v>
      </c>
    </row>
    <row r="13" spans="1:12" x14ac:dyDescent="0.25">
      <c r="A13" s="95" t="s">
        <v>20</v>
      </c>
      <c r="B13" s="107">
        <v>28</v>
      </c>
      <c r="C13" s="107"/>
      <c r="D13" s="108">
        <f>B13+C13</f>
        <v>28</v>
      </c>
      <c r="E13" s="104"/>
      <c r="F13" s="107">
        <v>39</v>
      </c>
      <c r="G13" s="107">
        <v>4</v>
      </c>
      <c r="H13" s="108">
        <f>F13+G13</f>
        <v>43</v>
      </c>
      <c r="I13" s="92"/>
      <c r="J13" s="108">
        <f t="shared" si="0"/>
        <v>67</v>
      </c>
      <c r="K13" s="108">
        <f t="shared" si="0"/>
        <v>4</v>
      </c>
      <c r="L13" s="108">
        <f>J13+K13</f>
        <v>71</v>
      </c>
    </row>
    <row r="14" spans="1:12" x14ac:dyDescent="0.25">
      <c r="A14" s="96" t="s">
        <v>21</v>
      </c>
      <c r="B14" s="109">
        <f>SUM(B8:B13)</f>
        <v>191</v>
      </c>
      <c r="C14" s="109">
        <f>SUM(C8:C13)</f>
        <v>2227</v>
      </c>
      <c r="D14" s="109">
        <f>SUM(D8:D13)</f>
        <v>2418</v>
      </c>
      <c r="E14" s="109"/>
      <c r="F14" s="109">
        <f>SUM(F8:F13)</f>
        <v>343</v>
      </c>
      <c r="G14" s="109">
        <f>SUM(G8:G13)</f>
        <v>3375</v>
      </c>
      <c r="H14" s="109">
        <f>SUM(H8:H13)</f>
        <v>3718</v>
      </c>
      <c r="I14" s="96" t="s">
        <v>16</v>
      </c>
      <c r="J14" s="109">
        <f>SUM(J8:J13)</f>
        <v>534</v>
      </c>
      <c r="K14" s="109">
        <f>SUM(K8:K13)</f>
        <v>5602</v>
      </c>
      <c r="L14" s="109">
        <f>SUM(L8:L13)</f>
        <v>6136</v>
      </c>
    </row>
    <row r="15" spans="1:12" ht="12" customHeigh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12" customHeight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x14ac:dyDescent="0.25">
      <c r="A17" s="94" t="s">
        <v>22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x14ac:dyDescent="0.25">
      <c r="A18" s="95" t="s">
        <v>127</v>
      </c>
      <c r="B18" s="103">
        <v>0</v>
      </c>
      <c r="C18" s="103">
        <v>45</v>
      </c>
      <c r="D18" s="102">
        <f>C18+B18</f>
        <v>45</v>
      </c>
      <c r="E18" s="110"/>
      <c r="F18" s="103">
        <v>0</v>
      </c>
      <c r="G18" s="103">
        <v>94</v>
      </c>
      <c r="H18" s="102">
        <f>G18+F18</f>
        <v>94</v>
      </c>
      <c r="I18" s="110"/>
      <c r="J18" s="102">
        <f t="shared" ref="J18:K27" si="1">B18+F18</f>
        <v>0</v>
      </c>
      <c r="K18" s="102">
        <f t="shared" si="1"/>
        <v>139</v>
      </c>
      <c r="L18" s="102">
        <f>K18+J18</f>
        <v>139</v>
      </c>
    </row>
    <row r="19" spans="1:12" x14ac:dyDescent="0.25">
      <c r="A19" s="95" t="s">
        <v>132</v>
      </c>
      <c r="B19" s="103">
        <v>0</v>
      </c>
      <c r="C19" s="103">
        <v>100</v>
      </c>
      <c r="D19" s="102">
        <f t="shared" ref="D19:D26" si="2">C19+B19</f>
        <v>100</v>
      </c>
      <c r="E19" s="103"/>
      <c r="F19" s="103">
        <v>0</v>
      </c>
      <c r="G19" s="103">
        <v>163</v>
      </c>
      <c r="H19" s="102">
        <f t="shared" ref="H19:H26" si="3">G19+F19</f>
        <v>163</v>
      </c>
      <c r="I19" s="103"/>
      <c r="J19" s="102">
        <f t="shared" ref="J19:J26" si="4">B19+F19</f>
        <v>0</v>
      </c>
      <c r="K19" s="102">
        <f t="shared" ref="K19:K26" si="5">C19+G19</f>
        <v>263</v>
      </c>
      <c r="L19" s="102">
        <f>K19+J19</f>
        <v>263</v>
      </c>
    </row>
    <row r="20" spans="1:12" x14ac:dyDescent="0.25">
      <c r="A20" s="95" t="s">
        <v>171</v>
      </c>
      <c r="B20" s="103">
        <v>0</v>
      </c>
      <c r="C20" s="103">
        <v>0</v>
      </c>
      <c r="D20" s="102">
        <f t="shared" si="2"/>
        <v>0</v>
      </c>
      <c r="E20" s="103"/>
      <c r="F20" s="103">
        <v>0</v>
      </c>
      <c r="G20" s="103">
        <v>4</v>
      </c>
      <c r="H20" s="102">
        <f t="shared" si="3"/>
        <v>4</v>
      </c>
      <c r="I20" s="103"/>
      <c r="J20" s="102">
        <f t="shared" si="4"/>
        <v>0</v>
      </c>
      <c r="K20" s="102">
        <f t="shared" si="5"/>
        <v>4</v>
      </c>
      <c r="L20" s="102">
        <f t="shared" ref="L20:L26" si="6">K20+J20</f>
        <v>4</v>
      </c>
    </row>
    <row r="21" spans="1:12" x14ac:dyDescent="0.25">
      <c r="A21" s="6" t="s">
        <v>266</v>
      </c>
      <c r="B21" s="103">
        <v>0</v>
      </c>
      <c r="C21" s="103">
        <v>7</v>
      </c>
      <c r="D21" s="102">
        <f t="shared" si="2"/>
        <v>7</v>
      </c>
      <c r="E21" s="103"/>
      <c r="F21" s="103">
        <v>0</v>
      </c>
      <c r="G21" s="103">
        <v>19</v>
      </c>
      <c r="H21" s="102">
        <f t="shared" si="3"/>
        <v>19</v>
      </c>
      <c r="I21" s="103"/>
      <c r="J21" s="102">
        <f t="shared" ref="J21" si="7">B21+F21</f>
        <v>0</v>
      </c>
      <c r="K21" s="102">
        <f t="shared" ref="K21" si="8">C21+G21</f>
        <v>26</v>
      </c>
      <c r="L21" s="102">
        <f t="shared" ref="L21" si="9">K21+J21</f>
        <v>26</v>
      </c>
    </row>
    <row r="22" spans="1:12" x14ac:dyDescent="0.25">
      <c r="A22" s="95" t="s">
        <v>134</v>
      </c>
      <c r="B22" s="103">
        <v>0</v>
      </c>
      <c r="C22" s="103">
        <v>10</v>
      </c>
      <c r="D22" s="102">
        <f t="shared" si="2"/>
        <v>10</v>
      </c>
      <c r="E22" s="110"/>
      <c r="F22" s="103">
        <v>0</v>
      </c>
      <c r="G22" s="103">
        <v>20</v>
      </c>
      <c r="H22" s="102">
        <f t="shared" si="3"/>
        <v>20</v>
      </c>
      <c r="I22" s="110"/>
      <c r="J22" s="102">
        <f t="shared" si="4"/>
        <v>0</v>
      </c>
      <c r="K22" s="102">
        <f t="shared" si="5"/>
        <v>30</v>
      </c>
      <c r="L22" s="102">
        <f t="shared" si="6"/>
        <v>30</v>
      </c>
    </row>
    <row r="23" spans="1:12" x14ac:dyDescent="0.25">
      <c r="A23" s="95" t="s">
        <v>105</v>
      </c>
      <c r="B23" s="103">
        <v>44</v>
      </c>
      <c r="C23" s="103">
        <v>17</v>
      </c>
      <c r="D23" s="102">
        <f t="shared" si="2"/>
        <v>61</v>
      </c>
      <c r="E23" s="102"/>
      <c r="F23" s="103">
        <v>18</v>
      </c>
      <c r="G23" s="103">
        <v>38</v>
      </c>
      <c r="H23" s="102">
        <f t="shared" si="3"/>
        <v>56</v>
      </c>
      <c r="I23" s="103"/>
      <c r="J23" s="102">
        <f t="shared" si="4"/>
        <v>62</v>
      </c>
      <c r="K23" s="102">
        <f t="shared" si="5"/>
        <v>55</v>
      </c>
      <c r="L23" s="102">
        <f t="shared" si="6"/>
        <v>117</v>
      </c>
    </row>
    <row r="24" spans="1:12" x14ac:dyDescent="0.25">
      <c r="A24" s="95" t="s">
        <v>106</v>
      </c>
      <c r="B24" s="103">
        <v>11</v>
      </c>
      <c r="C24" s="103">
        <v>0</v>
      </c>
      <c r="D24" s="102">
        <f>C24+B24</f>
        <v>11</v>
      </c>
      <c r="E24" s="102"/>
      <c r="F24" s="103">
        <v>39</v>
      </c>
      <c r="G24" s="103">
        <v>0</v>
      </c>
      <c r="H24" s="102">
        <f>G24+F24</f>
        <v>39</v>
      </c>
      <c r="I24" s="103"/>
      <c r="J24" s="102">
        <f>B24+F24</f>
        <v>50</v>
      </c>
      <c r="K24" s="102">
        <f>C24+G24</f>
        <v>0</v>
      </c>
      <c r="L24" s="102">
        <f>K24+J24</f>
        <v>50</v>
      </c>
    </row>
    <row r="25" spans="1:12" x14ac:dyDescent="0.25">
      <c r="A25" s="95" t="s">
        <v>267</v>
      </c>
      <c r="B25" s="103">
        <v>0</v>
      </c>
      <c r="C25" s="103">
        <v>4</v>
      </c>
      <c r="D25" s="102">
        <f>C25+B25</f>
        <v>4</v>
      </c>
      <c r="E25" s="102"/>
      <c r="F25" s="103">
        <v>0</v>
      </c>
      <c r="G25" s="103">
        <v>3</v>
      </c>
      <c r="H25" s="102">
        <f>G25+F25</f>
        <v>3</v>
      </c>
      <c r="I25" s="103"/>
      <c r="J25" s="102">
        <f>B25+F25</f>
        <v>0</v>
      </c>
      <c r="K25" s="102">
        <f>C25+G25</f>
        <v>7</v>
      </c>
      <c r="L25" s="102">
        <f>K25+J25</f>
        <v>7</v>
      </c>
    </row>
    <row r="26" spans="1:12" x14ac:dyDescent="0.25">
      <c r="A26" s="95" t="s">
        <v>196</v>
      </c>
      <c r="B26" s="103">
        <v>1</v>
      </c>
      <c r="C26" s="103">
        <v>4</v>
      </c>
      <c r="D26" s="102">
        <f t="shared" si="2"/>
        <v>5</v>
      </c>
      <c r="E26" s="102"/>
      <c r="F26" s="103">
        <v>5</v>
      </c>
      <c r="G26" s="103">
        <v>1</v>
      </c>
      <c r="H26" s="102">
        <f t="shared" si="3"/>
        <v>6</v>
      </c>
      <c r="I26" s="103"/>
      <c r="J26" s="102">
        <f t="shared" si="4"/>
        <v>6</v>
      </c>
      <c r="K26" s="102">
        <f t="shared" si="5"/>
        <v>5</v>
      </c>
      <c r="L26" s="102">
        <f t="shared" si="6"/>
        <v>11</v>
      </c>
    </row>
    <row r="27" spans="1:12" x14ac:dyDescent="0.25">
      <c r="A27" s="95" t="s">
        <v>195</v>
      </c>
      <c r="B27" s="111">
        <v>0</v>
      </c>
      <c r="C27" s="111">
        <v>22</v>
      </c>
      <c r="D27" s="112">
        <f>C27+B27</f>
        <v>22</v>
      </c>
      <c r="E27" s="113"/>
      <c r="F27" s="111">
        <v>0</v>
      </c>
      <c r="G27" s="111">
        <v>91</v>
      </c>
      <c r="H27" s="112">
        <f>G27+F27</f>
        <v>91</v>
      </c>
      <c r="I27" s="114"/>
      <c r="J27" s="112">
        <f t="shared" si="1"/>
        <v>0</v>
      </c>
      <c r="K27" s="112">
        <f t="shared" si="1"/>
        <v>113</v>
      </c>
      <c r="L27" s="112">
        <f>K27+J27</f>
        <v>113</v>
      </c>
    </row>
    <row r="28" spans="1:12" x14ac:dyDescent="0.25">
      <c r="A28" s="96" t="s">
        <v>23</v>
      </c>
      <c r="B28" s="109">
        <f>SUM(B18:B27)</f>
        <v>56</v>
      </c>
      <c r="C28" s="109">
        <f>SUM(C18:C27)</f>
        <v>209</v>
      </c>
      <c r="D28" s="109">
        <f>C28+B28</f>
        <v>265</v>
      </c>
      <c r="E28" s="109"/>
      <c r="F28" s="109">
        <f>SUM(F18:F27)</f>
        <v>62</v>
      </c>
      <c r="G28" s="109">
        <f>SUM(G18:G27)</f>
        <v>433</v>
      </c>
      <c r="H28" s="109">
        <f>G28+F28</f>
        <v>495</v>
      </c>
      <c r="I28" s="96" t="s">
        <v>16</v>
      </c>
      <c r="J28" s="109">
        <f>SUM(J18:J27)</f>
        <v>118</v>
      </c>
      <c r="K28" s="109">
        <f>SUM(K18:K27)</f>
        <v>642</v>
      </c>
      <c r="L28" s="109">
        <f>K28+J28</f>
        <v>760</v>
      </c>
    </row>
    <row r="29" spans="1:12" ht="12.75" customHeight="1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x14ac:dyDescent="0.25">
      <c r="A30" s="96" t="s">
        <v>24</v>
      </c>
      <c r="B30" s="115">
        <f>B14+B28</f>
        <v>247</v>
      </c>
      <c r="C30" s="115">
        <f>C14+C28</f>
        <v>2436</v>
      </c>
      <c r="D30" s="115">
        <f>D14+D28</f>
        <v>2683</v>
      </c>
      <c r="E30" s="115"/>
      <c r="F30" s="115">
        <f>F14+F28</f>
        <v>405</v>
      </c>
      <c r="G30" s="115">
        <f>G14+G28</f>
        <v>3808</v>
      </c>
      <c r="H30" s="115">
        <f>H14+H28</f>
        <v>4213</v>
      </c>
      <c r="I30" s="96" t="s">
        <v>16</v>
      </c>
      <c r="J30" s="115">
        <f>J14+J28</f>
        <v>652</v>
      </c>
      <c r="K30" s="115">
        <f>K14+K28</f>
        <v>6244</v>
      </c>
      <c r="L30" s="115">
        <f>L14+L28</f>
        <v>6896</v>
      </c>
    </row>
    <row r="31" spans="1:12" ht="15" customHeight="1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x14ac:dyDescent="0.25">
      <c r="A32" s="95"/>
    </row>
  </sheetData>
  <customSheetViews>
    <customSheetView guid="{0782D04A-F9DD-462B-84E5-7F9CBB74479B}" showGridLines="0">
      <selection activeCell="C12" sqref="C12"/>
      <pageMargins left="0.25" right="0.25" top="0.84" bottom="0.67" header="0.32" footer="0.3"/>
      <printOptions verticalCentered="1"/>
      <pageSetup orientation="landscape" horizontalDpi="4294967292" verticalDpi="1200" r:id="rId1"/>
      <headerFooter alignWithMargins="0">
        <oddHeader xml:space="preserve">&amp;C&amp;"Times New Roman,Bold"PART I
&amp;UENROLLMENT REPORT OF THE REGISTRAR - FALL 2014&amp;"Helv,Bold"
</oddHeader>
      </headerFooter>
    </customSheetView>
  </customSheetViews>
  <phoneticPr fontId="0" type="noConversion"/>
  <printOptions verticalCentered="1" gridLinesSet="0"/>
  <pageMargins left="0.25" right="0.25" top="0.84" bottom="0.67" header="0.32" footer="0.3"/>
  <pageSetup orientation="landscape" horizontalDpi="4294967292" verticalDpi="1200" r:id="rId2"/>
  <headerFooter alignWithMargins="0">
    <oddHeader>&amp;C&amp;"Times New Roman,Bold"PART I
&amp;UENROLLMENT REPORT OF THE REGISTRAR - SPRING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/>
  <dimension ref="A1:D98"/>
  <sheetViews>
    <sheetView showGridLines="0" view="pageLayout" zoomScaleNormal="100" workbookViewId="0"/>
  </sheetViews>
  <sheetFormatPr defaultColWidth="9.6640625" defaultRowHeight="15.75" x14ac:dyDescent="0.25"/>
  <cols>
    <col min="1" max="1" width="31.6640625" style="2" customWidth="1"/>
    <col min="2" max="2" width="11.44140625" style="2" customWidth="1"/>
    <col min="3" max="3" width="24.21875" style="2" customWidth="1"/>
    <col min="4" max="4" width="11.6640625" style="2" customWidth="1"/>
    <col min="5" max="5" width="10" style="2" bestFit="1" customWidth="1"/>
    <col min="6" max="16384" width="9.6640625" style="2"/>
  </cols>
  <sheetData>
    <row r="1" spans="1:3" s="68" customFormat="1" ht="14.25" customHeight="1" x14ac:dyDescent="0.2">
      <c r="A1" s="30" t="s">
        <v>265</v>
      </c>
      <c r="B1" s="31" t="s">
        <v>7</v>
      </c>
      <c r="C1" s="31" t="s">
        <v>135</v>
      </c>
    </row>
    <row r="2" spans="1:3" s="68" customFormat="1" ht="14.25" customHeight="1" x14ac:dyDescent="0.25">
      <c r="A2" s="21" t="s">
        <v>27</v>
      </c>
      <c r="B2" s="22">
        <v>1676</v>
      </c>
      <c r="C2" s="23">
        <f>SUM(B2/ENROLLMENT!$L$30)*100</f>
        <v>24.303944315545241</v>
      </c>
    </row>
    <row r="3" spans="1:3" s="68" customFormat="1" ht="14.25" customHeight="1" x14ac:dyDescent="0.25">
      <c r="A3" s="21" t="s">
        <v>256</v>
      </c>
      <c r="B3" s="22">
        <v>382</v>
      </c>
      <c r="C3" s="23">
        <f>SUM(B3/ENROLLMENT!$L$30)*100</f>
        <v>5.5394431554524362</v>
      </c>
    </row>
    <row r="4" spans="1:3" s="68" customFormat="1" ht="14.25" customHeight="1" x14ac:dyDescent="0.25">
      <c r="A4" s="21" t="s">
        <v>34</v>
      </c>
      <c r="B4" s="22">
        <v>329</v>
      </c>
      <c r="C4" s="23">
        <f>SUM(B4/ENROLLMENT!$L$30)*100</f>
        <v>4.770881670533643</v>
      </c>
    </row>
    <row r="5" spans="1:3" s="68" customFormat="1" ht="14.25" customHeight="1" x14ac:dyDescent="0.25">
      <c r="A5" s="21" t="s">
        <v>172</v>
      </c>
      <c r="B5" s="22">
        <v>276</v>
      </c>
      <c r="C5" s="23">
        <f>SUM(B5/ENROLLMENT!$L$30)*100</f>
        <v>4.0023201856148489</v>
      </c>
    </row>
    <row r="6" spans="1:3" s="68" customFormat="1" ht="14.25" customHeight="1" x14ac:dyDescent="0.25">
      <c r="A6" s="21" t="s">
        <v>28</v>
      </c>
      <c r="B6" s="22">
        <v>248</v>
      </c>
      <c r="C6" s="23">
        <f>SUM(B6/ENROLLMENT!$L$30)*100</f>
        <v>3.596287703016241</v>
      </c>
    </row>
    <row r="7" spans="1:3" s="68" customFormat="1" ht="14.25" customHeight="1" x14ac:dyDescent="0.25">
      <c r="A7" s="21" t="s">
        <v>30</v>
      </c>
      <c r="B7" s="22">
        <v>242</v>
      </c>
      <c r="C7" s="23">
        <f>SUM(B7/ENROLLMENT!$L$30)*100</f>
        <v>3.5092807424593966</v>
      </c>
    </row>
    <row r="8" spans="1:3" s="68" customFormat="1" ht="14.25" customHeight="1" x14ac:dyDescent="0.25">
      <c r="A8" s="21" t="s">
        <v>31</v>
      </c>
      <c r="B8" s="22">
        <v>240</v>
      </c>
      <c r="C8" s="23">
        <f>SUM(B8/ENROLLMENT!$L$30)*100</f>
        <v>3.4802784222737819</v>
      </c>
    </row>
    <row r="9" spans="1:3" s="68" customFormat="1" ht="14.25" customHeight="1" x14ac:dyDescent="0.25">
      <c r="A9" s="21" t="s">
        <v>29</v>
      </c>
      <c r="B9" s="22">
        <v>211</v>
      </c>
      <c r="C9" s="23">
        <f>SUM(B9/ENROLLMENT!$L$30)*100</f>
        <v>3.0597447795823669</v>
      </c>
    </row>
    <row r="10" spans="1:3" s="68" customFormat="1" ht="14.25" customHeight="1" x14ac:dyDescent="0.25">
      <c r="A10" s="21" t="s">
        <v>209</v>
      </c>
      <c r="B10" s="22">
        <v>125</v>
      </c>
      <c r="C10" s="23">
        <f>SUM(B10/ENROLLMENT!$L$30)*100</f>
        <v>1.8126450116009281</v>
      </c>
    </row>
    <row r="11" spans="1:3" s="68" customFormat="1" ht="14.25" customHeight="1" x14ac:dyDescent="0.25">
      <c r="A11" s="21" t="s">
        <v>35</v>
      </c>
      <c r="B11" s="22">
        <v>109</v>
      </c>
      <c r="C11" s="23">
        <f>SUM(B11/ENROLLMENT!$L$30)*100</f>
        <v>1.5806264501160092</v>
      </c>
    </row>
    <row r="12" spans="1:3" s="68" customFormat="1" ht="14.25" customHeight="1" x14ac:dyDescent="0.25">
      <c r="A12" s="21" t="s">
        <v>181</v>
      </c>
      <c r="B12" s="22">
        <v>98</v>
      </c>
      <c r="C12" s="23">
        <f>SUM(B12/ENROLLMENT!$L$30)*100</f>
        <v>1.4211136890951275</v>
      </c>
    </row>
    <row r="13" spans="1:3" s="68" customFormat="1" ht="14.25" customHeight="1" x14ac:dyDescent="0.25">
      <c r="A13" s="21" t="s">
        <v>32</v>
      </c>
      <c r="B13" s="22">
        <v>96</v>
      </c>
      <c r="C13" s="23">
        <f>SUM(B13/ENROLLMENT!$L$30)*100</f>
        <v>1.3921113689095126</v>
      </c>
    </row>
    <row r="14" spans="1:3" s="68" customFormat="1" ht="14.25" customHeight="1" x14ac:dyDescent="0.25">
      <c r="A14" s="21" t="s">
        <v>174</v>
      </c>
      <c r="B14" s="22">
        <v>89</v>
      </c>
      <c r="C14" s="23">
        <f>SUM(B14/ENROLLMENT!$L$30)*100</f>
        <v>1.2906032482598608</v>
      </c>
    </row>
    <row r="15" spans="1:3" s="68" customFormat="1" ht="14.25" customHeight="1" x14ac:dyDescent="0.25">
      <c r="A15" s="21" t="s">
        <v>214</v>
      </c>
      <c r="B15" s="22">
        <v>86</v>
      </c>
      <c r="C15" s="23">
        <f>SUM(B15/ENROLLMENT!$L$30)*100</f>
        <v>1.2470997679814384</v>
      </c>
    </row>
    <row r="16" spans="1:3" s="68" customFormat="1" ht="14.25" customHeight="1" x14ac:dyDescent="0.25">
      <c r="A16" s="21" t="s">
        <v>107</v>
      </c>
      <c r="B16" s="22">
        <v>77</v>
      </c>
      <c r="C16" s="23">
        <f>SUM(B16/ENROLLMENT!$L$30)*100</f>
        <v>1.1165893271461718</v>
      </c>
    </row>
    <row r="17" spans="1:3" s="68" customFormat="1" ht="14.25" customHeight="1" x14ac:dyDescent="0.25">
      <c r="A17" s="21" t="s">
        <v>210</v>
      </c>
      <c r="B17" s="22">
        <v>58</v>
      </c>
      <c r="C17" s="23">
        <f>SUM(B17/ENROLLMENT!$L$30)*100</f>
        <v>0.8410672853828306</v>
      </c>
    </row>
    <row r="18" spans="1:3" s="68" customFormat="1" ht="14.25" customHeight="1" x14ac:dyDescent="0.25">
      <c r="A18" s="21" t="s">
        <v>136</v>
      </c>
      <c r="B18" s="22">
        <v>44</v>
      </c>
      <c r="C18" s="23">
        <f>SUM(B18/ENROLLMENT!$L$30)*100</f>
        <v>0.63805104408352664</v>
      </c>
    </row>
    <row r="19" spans="1:3" s="68" customFormat="1" ht="14.25" customHeight="1" x14ac:dyDescent="0.25">
      <c r="A19" s="21" t="s">
        <v>176</v>
      </c>
      <c r="B19" s="22">
        <v>35</v>
      </c>
      <c r="C19" s="23">
        <f>SUM(B19/ENROLLMENT!$L$30)*100</f>
        <v>0.50754060324825989</v>
      </c>
    </row>
    <row r="20" spans="1:3" s="68" customFormat="1" ht="14.25" customHeight="1" x14ac:dyDescent="0.25">
      <c r="A20" s="21" t="s">
        <v>33</v>
      </c>
      <c r="B20" s="22">
        <v>29</v>
      </c>
      <c r="C20" s="23">
        <f>SUM(B20/ENROLLMENT!$L$30)*100</f>
        <v>0.4205336426914153</v>
      </c>
    </row>
    <row r="21" spans="1:3" s="68" customFormat="1" ht="14.25" customHeight="1" x14ac:dyDescent="0.25">
      <c r="A21" s="21" t="s">
        <v>261</v>
      </c>
      <c r="B21" s="22">
        <v>27</v>
      </c>
      <c r="C21" s="23">
        <f>SUM(B21/ENROLLMENT!$L$30)*100</f>
        <v>0.39153132250580047</v>
      </c>
    </row>
    <row r="22" spans="1:3" s="68" customFormat="1" ht="14.25" customHeight="1" x14ac:dyDescent="0.25">
      <c r="A22" s="21" t="s">
        <v>139</v>
      </c>
      <c r="B22" s="22">
        <v>24</v>
      </c>
      <c r="C22" s="23">
        <f>SUM(B22/ENROLLMENT!$L$30)*100</f>
        <v>0.34802784222737815</v>
      </c>
    </row>
    <row r="23" spans="1:3" s="68" customFormat="1" ht="14.25" customHeight="1" x14ac:dyDescent="0.25">
      <c r="A23" s="21" t="s">
        <v>257</v>
      </c>
      <c r="B23" s="22">
        <v>22</v>
      </c>
      <c r="C23" s="23">
        <f>SUM(B23/ENROLLMENT!$L$30)*100</f>
        <v>0.31902552204176332</v>
      </c>
    </row>
    <row r="24" spans="1:3" s="68" customFormat="1" ht="14.25" customHeight="1" x14ac:dyDescent="0.25">
      <c r="A24" s="21" t="s">
        <v>183</v>
      </c>
      <c r="B24" s="22">
        <v>20</v>
      </c>
      <c r="C24" s="23">
        <f>SUM(B24/ENROLLMENT!$L$30)*100</f>
        <v>0.29002320185614849</v>
      </c>
    </row>
    <row r="25" spans="1:3" s="68" customFormat="1" ht="14.25" customHeight="1" x14ac:dyDescent="0.25">
      <c r="A25" s="21" t="s">
        <v>173</v>
      </c>
      <c r="B25" s="75">
        <v>17</v>
      </c>
      <c r="C25" s="23">
        <f>SUM(B25/ENROLLMENT!$L$30)*100</f>
        <v>0.2465197215777262</v>
      </c>
    </row>
    <row r="26" spans="1:3" s="68" customFormat="1" ht="14.25" customHeight="1" x14ac:dyDescent="0.25">
      <c r="A26" s="21" t="s">
        <v>212</v>
      </c>
      <c r="B26" s="22">
        <v>17</v>
      </c>
      <c r="C26" s="23">
        <f>SUM(B26/ENROLLMENT!$L$30)*100</f>
        <v>0.2465197215777262</v>
      </c>
    </row>
    <row r="27" spans="1:3" s="68" customFormat="1" ht="14.25" customHeight="1" x14ac:dyDescent="0.25">
      <c r="A27" s="21" t="s">
        <v>184</v>
      </c>
      <c r="B27" s="22">
        <v>16</v>
      </c>
      <c r="C27" s="23">
        <f>SUM(B27/ENROLLMENT!$L$30)*100</f>
        <v>0.23201856148491878</v>
      </c>
    </row>
    <row r="28" spans="1:3" s="68" customFormat="1" ht="14.25" customHeight="1" x14ac:dyDescent="0.25">
      <c r="A28" s="21" t="s">
        <v>141</v>
      </c>
      <c r="B28" s="22">
        <v>15</v>
      </c>
      <c r="C28" s="23">
        <f>SUM(B28/ENROLLMENT!$L$30)*100</f>
        <v>0.21751740139211137</v>
      </c>
    </row>
    <row r="29" spans="1:3" s="68" customFormat="1" ht="14.25" customHeight="1" x14ac:dyDescent="0.25">
      <c r="A29" s="21" t="s">
        <v>177</v>
      </c>
      <c r="B29" s="22">
        <v>10</v>
      </c>
      <c r="C29" s="23">
        <f>SUM(B29/ENROLLMENT!$L$30)*100</f>
        <v>0.14501160092807425</v>
      </c>
    </row>
    <row r="30" spans="1:3" s="68" customFormat="1" ht="14.25" customHeight="1" x14ac:dyDescent="0.25">
      <c r="A30" s="21" t="s">
        <v>175</v>
      </c>
      <c r="B30" s="22">
        <v>8</v>
      </c>
      <c r="C30" s="23">
        <f>SUM(B30/ENROLLMENT!$L$30)*100</f>
        <v>0.11600928074245939</v>
      </c>
    </row>
    <row r="31" spans="1:3" s="68" customFormat="1" ht="14.25" customHeight="1" x14ac:dyDescent="0.25">
      <c r="A31" s="21" t="s">
        <v>138</v>
      </c>
      <c r="B31" s="22">
        <v>7</v>
      </c>
      <c r="C31" s="23">
        <f>SUM(B31/ENROLLMENT!$L$30)*100</f>
        <v>0.10150812064965196</v>
      </c>
    </row>
    <row r="32" spans="1:3" s="68" customFormat="1" ht="14.25" customHeight="1" x14ac:dyDescent="0.25">
      <c r="A32" s="21" t="s">
        <v>140</v>
      </c>
      <c r="B32" s="22">
        <v>6</v>
      </c>
      <c r="C32" s="23">
        <f>SUM(B32/ENROLLMENT!$L$30)*100</f>
        <v>8.7006960556844537E-2</v>
      </c>
    </row>
    <row r="33" spans="1:3" s="68" customFormat="1" ht="14.25" customHeight="1" x14ac:dyDescent="0.25">
      <c r="A33" s="21" t="s">
        <v>137</v>
      </c>
      <c r="B33" s="22">
        <v>5</v>
      </c>
      <c r="C33" s="23">
        <f>SUM(B33/ENROLLMENT!$L$30)*100</f>
        <v>7.2505800464037123E-2</v>
      </c>
    </row>
    <row r="34" spans="1:3" s="68" customFormat="1" ht="14.25" customHeight="1" x14ac:dyDescent="0.25">
      <c r="A34" s="21" t="s">
        <v>178</v>
      </c>
      <c r="B34" s="22">
        <v>5</v>
      </c>
      <c r="C34" s="23">
        <f>SUM(B34/ENROLLMENT!$L$30)*100</f>
        <v>7.2505800464037123E-2</v>
      </c>
    </row>
    <row r="35" spans="1:3" s="68" customFormat="1" ht="14.25" customHeight="1" x14ac:dyDescent="0.25">
      <c r="A35" s="21" t="s">
        <v>262</v>
      </c>
      <c r="B35" s="22">
        <v>5</v>
      </c>
      <c r="C35" s="23">
        <f>SUM(B35/ENROLLMENT!$L$30)*100</f>
        <v>7.2505800464037123E-2</v>
      </c>
    </row>
    <row r="36" spans="1:3" s="68" customFormat="1" ht="14.25" customHeight="1" x14ac:dyDescent="0.25">
      <c r="A36" s="21" t="s">
        <v>260</v>
      </c>
      <c r="B36" s="22">
        <v>4</v>
      </c>
      <c r="C36" s="23">
        <f>SUM(B36/ENROLLMENT!$L$30)*100</f>
        <v>5.8004640371229696E-2</v>
      </c>
    </row>
    <row r="37" spans="1:3" s="68" customFormat="1" ht="14.25" customHeight="1" x14ac:dyDescent="0.25">
      <c r="A37" s="21" t="s">
        <v>188</v>
      </c>
      <c r="B37" s="22">
        <v>4</v>
      </c>
      <c r="C37" s="23">
        <f>SUM(B37/ENROLLMENT!$L$30)*100</f>
        <v>5.8004640371229696E-2</v>
      </c>
    </row>
    <row r="38" spans="1:3" s="68" customFormat="1" ht="14.25" customHeight="1" x14ac:dyDescent="0.25">
      <c r="A38" s="21" t="s">
        <v>187</v>
      </c>
      <c r="B38" s="22">
        <v>4</v>
      </c>
      <c r="C38" s="23">
        <f>SUM(B38/ENROLLMENT!$L$30)*100</f>
        <v>5.8004640371229696E-2</v>
      </c>
    </row>
    <row r="39" spans="1:3" s="68" customFormat="1" ht="14.25" customHeight="1" x14ac:dyDescent="0.25">
      <c r="A39" s="21" t="s">
        <v>259</v>
      </c>
      <c r="B39" s="22">
        <v>4</v>
      </c>
      <c r="C39" s="23">
        <f>SUM(B39/ENROLLMENT!$L$30)*100</f>
        <v>5.8004640371229696E-2</v>
      </c>
    </row>
    <row r="40" spans="1:3" s="68" customFormat="1" ht="14.25" customHeight="1" x14ac:dyDescent="0.25">
      <c r="A40" s="21" t="s">
        <v>179</v>
      </c>
      <c r="B40" s="22">
        <v>4</v>
      </c>
      <c r="C40" s="23">
        <f>SUM(B40/ENROLLMENT!$L$30)*100</f>
        <v>5.8004640371229696E-2</v>
      </c>
    </row>
    <row r="41" spans="1:3" s="68" customFormat="1" ht="14.25" customHeight="1" x14ac:dyDescent="0.25">
      <c r="A41" s="21" t="s">
        <v>215</v>
      </c>
      <c r="B41" s="22">
        <v>3</v>
      </c>
      <c r="C41" s="23">
        <f>SUM(B41/ENROLLMENT!$L$30)*100</f>
        <v>4.3503480278422269E-2</v>
      </c>
    </row>
    <row r="42" spans="1:3" s="68" customFormat="1" ht="14.25" customHeight="1" x14ac:dyDescent="0.25">
      <c r="A42" s="21" t="s">
        <v>180</v>
      </c>
      <c r="B42" s="22">
        <v>2</v>
      </c>
      <c r="C42" s="23">
        <f>SUM(B42/ENROLLMENT!$L$30)*100</f>
        <v>2.9002320185614848E-2</v>
      </c>
    </row>
    <row r="43" spans="1:3" s="68" customFormat="1" ht="14.25" customHeight="1" x14ac:dyDescent="0.25">
      <c r="A43" s="21" t="s">
        <v>197</v>
      </c>
      <c r="B43" s="22">
        <v>2</v>
      </c>
      <c r="C43" s="23">
        <f>SUM(B43/ENROLLMENT!$L$30)*100</f>
        <v>2.9002320185614848E-2</v>
      </c>
    </row>
    <row r="44" spans="1:3" s="68" customFormat="1" ht="14.25" customHeight="1" x14ac:dyDescent="0.25">
      <c r="A44" s="21" t="s">
        <v>258</v>
      </c>
      <c r="B44" s="22">
        <v>2</v>
      </c>
      <c r="C44" s="23">
        <f>SUM(B44/ENROLLMENT!$L$30)*100</f>
        <v>2.9002320185614848E-2</v>
      </c>
    </row>
    <row r="45" spans="1:3" s="68" customFormat="1" ht="14.25" customHeight="1" x14ac:dyDescent="0.25">
      <c r="A45" s="21" t="s">
        <v>199</v>
      </c>
      <c r="B45" s="22">
        <v>2</v>
      </c>
      <c r="C45" s="23">
        <f>SUM(B45/ENROLLMENT!$L$30)*100</f>
        <v>2.9002320185614848E-2</v>
      </c>
    </row>
    <row r="46" spans="1:3" s="68" customFormat="1" ht="14.25" customHeight="1" x14ac:dyDescent="0.25">
      <c r="A46" s="21" t="s">
        <v>198</v>
      </c>
      <c r="B46" s="22">
        <v>2</v>
      </c>
      <c r="C46" s="23">
        <f>SUM(B46/ENROLLMENT!$L$30)*100</f>
        <v>2.9002320185614848E-2</v>
      </c>
    </row>
    <row r="47" spans="1:3" s="68" customFormat="1" ht="14.25" customHeight="1" x14ac:dyDescent="0.25">
      <c r="A47" s="21" t="s">
        <v>182</v>
      </c>
      <c r="B47" s="22">
        <v>2</v>
      </c>
      <c r="C47" s="23">
        <f>SUM(B47/ENROLLMENT!$L$30)*100</f>
        <v>2.9002320185614848E-2</v>
      </c>
    </row>
    <row r="48" spans="1:3" s="68" customFormat="1" ht="14.25" customHeight="1" x14ac:dyDescent="0.25">
      <c r="A48" s="21" t="s">
        <v>216</v>
      </c>
      <c r="B48" s="22">
        <v>2</v>
      </c>
      <c r="C48" s="23">
        <f>SUM(B48/ENROLLMENT!$L$30)*100</f>
        <v>2.9002320185614848E-2</v>
      </c>
    </row>
    <row r="49" spans="1:4" s="68" customFormat="1" ht="14.25" customHeight="1" x14ac:dyDescent="0.25">
      <c r="A49" s="21" t="s">
        <v>288</v>
      </c>
      <c r="B49" s="22">
        <v>1</v>
      </c>
      <c r="C49" s="23">
        <f>SUM(B49/ENROLLMENT!$L$30)*100</f>
        <v>1.4501160092807424E-2</v>
      </c>
    </row>
    <row r="50" spans="1:4" s="68" customFormat="1" ht="14.25" customHeight="1" x14ac:dyDescent="0.25">
      <c r="A50" s="21" t="s">
        <v>285</v>
      </c>
      <c r="B50" s="22">
        <v>1</v>
      </c>
      <c r="C50" s="23">
        <f>SUM(B50/ENROLLMENT!$L$30)*100</f>
        <v>1.4501160092807424E-2</v>
      </c>
    </row>
    <row r="51" spans="1:4" s="68" customFormat="1" ht="14.25" customHeight="1" x14ac:dyDescent="0.25">
      <c r="A51" s="21" t="s">
        <v>316</v>
      </c>
      <c r="B51" s="22">
        <v>1</v>
      </c>
      <c r="C51" s="23">
        <f>SUM(B51/ENROLLMENT!$L$30)*100</f>
        <v>1.4501160092807424E-2</v>
      </c>
    </row>
    <row r="52" spans="1:4" s="68" customFormat="1" ht="14.25" customHeight="1" x14ac:dyDescent="0.25">
      <c r="A52" s="21" t="s">
        <v>287</v>
      </c>
      <c r="B52" s="22">
        <v>1</v>
      </c>
      <c r="C52" s="23">
        <f>SUM(B52/ENROLLMENT!$L$30)*100</f>
        <v>1.4501160092807424E-2</v>
      </c>
    </row>
    <row r="53" spans="1:4" s="68" customFormat="1" ht="14.25" customHeight="1" x14ac:dyDescent="0.25">
      <c r="A53" s="21" t="s">
        <v>286</v>
      </c>
      <c r="B53" s="22">
        <v>1</v>
      </c>
      <c r="C53" s="23">
        <f>SUM(B53/ENROLLMENT!$L$30)*100</f>
        <v>1.4501160092807424E-2</v>
      </c>
    </row>
    <row r="54" spans="1:4" s="68" customFormat="1" ht="14.25" customHeight="1" x14ac:dyDescent="0.25">
      <c r="A54" s="21" t="s">
        <v>211</v>
      </c>
      <c r="B54" s="22">
        <v>1</v>
      </c>
      <c r="C54" s="23">
        <f>SUM(B54/ENROLLMENT!$L$30)*100</f>
        <v>1.4501160092807424E-2</v>
      </c>
    </row>
    <row r="55" spans="1:4" s="68" customFormat="1" ht="14.25" customHeight="1" x14ac:dyDescent="0.25">
      <c r="A55" s="21" t="s">
        <v>189</v>
      </c>
      <c r="B55" s="22">
        <v>1</v>
      </c>
      <c r="C55" s="23">
        <f>SUM(B55/ENROLLMENT!$L$30)*100</f>
        <v>1.4501160092807424E-2</v>
      </c>
    </row>
    <row r="56" spans="1:4" s="68" customFormat="1" ht="14.25" customHeight="1" x14ac:dyDescent="0.25">
      <c r="A56" s="21" t="s">
        <v>264</v>
      </c>
      <c r="B56" s="22">
        <v>1</v>
      </c>
      <c r="C56" s="23">
        <f>SUM(B56/ENROLLMENT!$L$30)*100</f>
        <v>1.4501160092807424E-2</v>
      </c>
    </row>
    <row r="57" spans="1:4" s="68" customFormat="1" ht="14.25" customHeight="1" x14ac:dyDescent="0.25">
      <c r="A57" s="21"/>
      <c r="B57" s="22"/>
      <c r="C57" s="23"/>
    </row>
    <row r="58" spans="1:4" s="68" customFormat="1" ht="14.25" customHeight="1" x14ac:dyDescent="0.25">
      <c r="A58" s="21" t="s">
        <v>213</v>
      </c>
      <c r="B58" s="22">
        <v>169</v>
      </c>
      <c r="C58" s="23">
        <f>SUM(B58/ENROLLMENT!$L$30)*100</f>
        <v>2.4506960556844546</v>
      </c>
    </row>
    <row r="59" spans="1:4" s="68" customFormat="1" ht="14.25" customHeight="1" x14ac:dyDescent="0.25">
      <c r="A59" s="21" t="s">
        <v>263</v>
      </c>
      <c r="B59" s="24">
        <v>2028</v>
      </c>
      <c r="C59" s="25">
        <f>SUM(B59/ENROLLMENT!$L$30)*100</f>
        <v>29.408352668213457</v>
      </c>
    </row>
    <row r="60" spans="1:4" s="68" customFormat="1" ht="14.25" customHeight="1" x14ac:dyDescent="0.25">
      <c r="A60" s="21"/>
      <c r="B60" s="66">
        <f>SUM(B2:B59)</f>
        <v>6896</v>
      </c>
      <c r="C60" s="65">
        <f>SUM(B60/ENROLLMENT!L30)*100</f>
        <v>100</v>
      </c>
    </row>
    <row r="61" spans="1:4" s="68" customFormat="1" ht="14.25" customHeight="1" x14ac:dyDescent="0.25">
      <c r="A61" s="26"/>
    </row>
    <row r="62" spans="1:4" s="68" customFormat="1" ht="16.7" customHeight="1" x14ac:dyDescent="0.25">
      <c r="A62" s="26"/>
      <c r="B62" s="27"/>
      <c r="C62" s="23"/>
    </row>
    <row r="63" spans="1:4" s="68" customFormat="1" ht="16.7" customHeight="1" x14ac:dyDescent="0.25">
      <c r="A63" s="26"/>
      <c r="B63" s="27"/>
      <c r="C63" s="23"/>
    </row>
    <row r="64" spans="1:4" ht="5.0999999999999996" customHeight="1" x14ac:dyDescent="0.25">
      <c r="D64" s="16"/>
    </row>
    <row r="65" spans="1:4" ht="5.0999999999999996" customHeight="1" x14ac:dyDescent="0.25">
      <c r="A65" s="5"/>
      <c r="D65" s="16"/>
    </row>
    <row r="66" spans="1:4" ht="16.7" customHeight="1" x14ac:dyDescent="0.25">
      <c r="A66" s="5"/>
    </row>
    <row r="67" spans="1:4" ht="16.7" customHeight="1" x14ac:dyDescent="0.25">
      <c r="A67" s="5"/>
    </row>
    <row r="68" spans="1:4" ht="16.7" customHeight="1" x14ac:dyDescent="0.25">
      <c r="A68" s="5"/>
    </row>
    <row r="69" spans="1:4" ht="16.7" customHeight="1" x14ac:dyDescent="0.25">
      <c r="A69" s="5"/>
    </row>
    <row r="70" spans="1:4" ht="16.7" customHeight="1" x14ac:dyDescent="0.25">
      <c r="A70" s="5"/>
    </row>
    <row r="71" spans="1:4" ht="16.7" customHeight="1" x14ac:dyDescent="0.25">
      <c r="A71" s="5"/>
    </row>
    <row r="72" spans="1:4" ht="16.7" customHeight="1" x14ac:dyDescent="0.25">
      <c r="A72" s="5"/>
    </row>
    <row r="73" spans="1:4" ht="16.7" customHeight="1" x14ac:dyDescent="0.25">
      <c r="A73" s="5"/>
    </row>
    <row r="74" spans="1:4" ht="16.7" customHeight="1" x14ac:dyDescent="0.25">
      <c r="A74" s="5"/>
    </row>
    <row r="75" spans="1:4" ht="16.7" customHeight="1" x14ac:dyDescent="0.25">
      <c r="A75" s="5"/>
    </row>
    <row r="76" spans="1:4" ht="16.7" customHeight="1" x14ac:dyDescent="0.25">
      <c r="A76" s="5"/>
    </row>
    <row r="77" spans="1:4" ht="16.7" customHeight="1" x14ac:dyDescent="0.25">
      <c r="A77" s="5"/>
    </row>
    <row r="78" spans="1:4" ht="16.7" customHeight="1" x14ac:dyDescent="0.25">
      <c r="A78" s="5"/>
    </row>
    <row r="79" spans="1:4" ht="16.7" customHeight="1" x14ac:dyDescent="0.25">
      <c r="A79" s="5"/>
    </row>
    <row r="80" spans="1:4" ht="16.7" customHeight="1" x14ac:dyDescent="0.25">
      <c r="A80" s="5"/>
    </row>
    <row r="81" spans="1:4" ht="16.7" customHeight="1" x14ac:dyDescent="0.25">
      <c r="A81" s="5"/>
    </row>
    <row r="82" spans="1:4" ht="16.7" customHeight="1" x14ac:dyDescent="0.25">
      <c r="A82" s="5"/>
    </row>
    <row r="83" spans="1:4" ht="16.7" customHeight="1" x14ac:dyDescent="0.25">
      <c r="A83" s="5"/>
    </row>
    <row r="84" spans="1:4" ht="16.7" customHeight="1" x14ac:dyDescent="0.25">
      <c r="A84" s="5"/>
    </row>
    <row r="85" spans="1:4" ht="16.7" customHeight="1" x14ac:dyDescent="0.25">
      <c r="A85" s="5"/>
    </row>
    <row r="86" spans="1:4" ht="16.7" customHeight="1" x14ac:dyDescent="0.25">
      <c r="A86" s="5"/>
    </row>
    <row r="87" spans="1:4" ht="16.7" customHeight="1" x14ac:dyDescent="0.25">
      <c r="A87" s="5"/>
    </row>
    <row r="88" spans="1:4" ht="16.7" customHeight="1" x14ac:dyDescent="0.25">
      <c r="A88" s="5"/>
    </row>
    <row r="89" spans="1:4" ht="16.7" customHeight="1" x14ac:dyDescent="0.25">
      <c r="A89" s="5"/>
    </row>
    <row r="90" spans="1:4" ht="16.7" customHeight="1" x14ac:dyDescent="0.25">
      <c r="A90" s="5"/>
    </row>
    <row r="91" spans="1:4" ht="16.7" customHeight="1" x14ac:dyDescent="0.25">
      <c r="A91" s="17"/>
    </row>
    <row r="92" spans="1:4" ht="16.7" customHeight="1" x14ac:dyDescent="0.25">
      <c r="A92" s="17"/>
    </row>
    <row r="93" spans="1:4" ht="16.7" customHeight="1" x14ac:dyDescent="0.25"/>
    <row r="94" spans="1:4" ht="16.7" customHeight="1" x14ac:dyDescent="0.25">
      <c r="A94" s="16"/>
      <c r="B94" s="16"/>
      <c r="C94" s="16"/>
    </row>
    <row r="95" spans="1:4" ht="16.7" customHeight="1" x14ac:dyDescent="0.25">
      <c r="A95" s="16"/>
      <c r="B95" s="16"/>
      <c r="C95" s="16"/>
    </row>
    <row r="96" spans="1:4" ht="16.7" customHeight="1" x14ac:dyDescent="0.25">
      <c r="D96" s="16"/>
    </row>
    <row r="97" ht="16.7" customHeight="1" x14ac:dyDescent="0.25"/>
    <row r="98" ht="16.7" customHeight="1" x14ac:dyDescent="0.25"/>
  </sheetData>
  <customSheetViews>
    <customSheetView guid="{0782D04A-F9DD-462B-84E5-7F9CBB74479B}" showPageBreaks="1" showGridLines="0" view="pageLayout" topLeftCell="A19">
      <selection activeCell="C35" sqref="C35"/>
      <pageMargins left="0.5" right="0.5" top="1.5104166670000001" bottom="0.51" header="0.7" footer="0.22"/>
      <pageSetup scale="91" orientation="portrait" horizontalDpi="1200" verticalDpi="1200" r:id="rId1"/>
      <headerFooter scaleWithDoc="0" alignWithMargins="0">
        <oddHeader>&amp;C&amp;"Times New Roman,Bold"PART II
&amp;UBREAKDOWN BY RELIGIOUS TRADITIONS, STATE, COUNTY, 
FOREIGN COUNTRIES AND MAJORS</oddHeader>
      </headerFooter>
    </customSheetView>
  </customSheetViews>
  <phoneticPr fontId="0" type="noConversion"/>
  <printOptions gridLinesSet="0"/>
  <pageMargins left="0.5" right="0.5" top="1.5104166670000001" bottom="0.51" header="0.7" footer="0.22"/>
  <pageSetup scale="78" orientation="portrait" horizontalDpi="1200" verticalDpi="1200" r:id="rId2"/>
  <headerFooter scaleWithDoc="0" alignWithMargins="0">
    <oddHeader>&amp;C&amp;"Times New Roman,Bold"PART II
&amp;UBREAKDOWN BY RELIGIOUS TRADITIONS, STATE, COUNTY, 
FOREIGN COUNTRIES AND MAJORS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53"/>
  <sheetViews>
    <sheetView showGridLines="0" view="pageLayout" zoomScaleNormal="100" workbookViewId="0"/>
  </sheetViews>
  <sheetFormatPr defaultRowHeight="15.75" x14ac:dyDescent="0.25"/>
  <cols>
    <col min="1" max="1" width="25.5546875" style="37" customWidth="1"/>
    <col min="2" max="2" width="7.6640625" style="18" customWidth="1"/>
    <col min="3" max="3" width="23.6640625" style="37" customWidth="1"/>
  </cols>
  <sheetData>
    <row r="1" spans="1:3" x14ac:dyDescent="0.25">
      <c r="A1" s="59" t="s">
        <v>36</v>
      </c>
      <c r="B1" s="60" t="s">
        <v>7</v>
      </c>
      <c r="C1" s="60" t="s">
        <v>126</v>
      </c>
    </row>
    <row r="2" spans="1:3" x14ac:dyDescent="0.25">
      <c r="A2" s="32" t="s">
        <v>37</v>
      </c>
      <c r="B2" s="18">
        <v>1661</v>
      </c>
      <c r="C2" s="33">
        <f t="shared" ref="C2:C33" si="0">SUM(B2/$B$53)*100</f>
        <v>24.086426914153133</v>
      </c>
    </row>
    <row r="3" spans="1:3" x14ac:dyDescent="0.25">
      <c r="A3" s="32" t="s">
        <v>45</v>
      </c>
      <c r="B3" s="18">
        <v>654</v>
      </c>
      <c r="C3" s="33">
        <f t="shared" si="0"/>
        <v>9.4837587006960558</v>
      </c>
    </row>
    <row r="4" spans="1:3" x14ac:dyDescent="0.25">
      <c r="A4" s="18" t="s">
        <v>40</v>
      </c>
      <c r="B4" s="18">
        <v>594</v>
      </c>
      <c r="C4" s="33">
        <f t="shared" si="0"/>
        <v>8.6136890951276115</v>
      </c>
    </row>
    <row r="5" spans="1:3" x14ac:dyDescent="0.25">
      <c r="A5" s="34" t="s">
        <v>43</v>
      </c>
      <c r="B5" s="18">
        <v>529</v>
      </c>
      <c r="C5" s="33">
        <f t="shared" si="0"/>
        <v>7.6711136890951268</v>
      </c>
    </row>
    <row r="6" spans="1:3" x14ac:dyDescent="0.25">
      <c r="A6" s="18" t="s">
        <v>38</v>
      </c>
      <c r="B6" s="18">
        <v>427</v>
      </c>
      <c r="C6" s="33">
        <f t="shared" si="0"/>
        <v>6.1919953596287698</v>
      </c>
    </row>
    <row r="7" spans="1:3" x14ac:dyDescent="0.25">
      <c r="A7" s="32" t="s">
        <v>44</v>
      </c>
      <c r="B7" s="18">
        <v>413</v>
      </c>
      <c r="C7" s="33">
        <f t="shared" si="0"/>
        <v>5.9889791183294658</v>
      </c>
    </row>
    <row r="8" spans="1:3" x14ac:dyDescent="0.25">
      <c r="A8" s="32" t="s">
        <v>39</v>
      </c>
      <c r="B8" s="18">
        <v>413</v>
      </c>
      <c r="C8" s="33">
        <f t="shared" si="0"/>
        <v>5.9889791183294658</v>
      </c>
    </row>
    <row r="9" spans="1:3" x14ac:dyDescent="0.25">
      <c r="A9" s="18" t="s">
        <v>41</v>
      </c>
      <c r="B9" s="18">
        <v>384</v>
      </c>
      <c r="C9" s="33">
        <f t="shared" si="0"/>
        <v>5.5684454756380504</v>
      </c>
    </row>
    <row r="10" spans="1:3" x14ac:dyDescent="0.25">
      <c r="A10" s="32" t="s">
        <v>42</v>
      </c>
      <c r="B10" s="18">
        <v>225</v>
      </c>
      <c r="C10" s="33">
        <f t="shared" si="0"/>
        <v>3.2627610208816709</v>
      </c>
    </row>
    <row r="11" spans="1:3" x14ac:dyDescent="0.25">
      <c r="A11" s="32" t="s">
        <v>46</v>
      </c>
      <c r="B11" s="18">
        <v>182</v>
      </c>
      <c r="C11" s="33">
        <f t="shared" si="0"/>
        <v>2.6392111368909514</v>
      </c>
    </row>
    <row r="12" spans="1:3" x14ac:dyDescent="0.25">
      <c r="A12" s="34" t="s">
        <v>109</v>
      </c>
      <c r="B12" s="36">
        <v>154</v>
      </c>
      <c r="C12" s="33">
        <f t="shared" si="0"/>
        <v>2.2331786542923435</v>
      </c>
    </row>
    <row r="13" spans="1:3" x14ac:dyDescent="0.25">
      <c r="A13" s="32" t="s">
        <v>110</v>
      </c>
      <c r="B13" s="18">
        <v>130</v>
      </c>
      <c r="C13" s="33">
        <f t="shared" si="0"/>
        <v>1.8851508120649654</v>
      </c>
    </row>
    <row r="14" spans="1:3" x14ac:dyDescent="0.25">
      <c r="A14" s="18" t="s">
        <v>49</v>
      </c>
      <c r="B14" s="18">
        <v>107</v>
      </c>
      <c r="C14" s="33">
        <f t="shared" si="0"/>
        <v>1.5516241299303946</v>
      </c>
    </row>
    <row r="15" spans="1:3" x14ac:dyDescent="0.25">
      <c r="A15" s="18" t="s">
        <v>47</v>
      </c>
      <c r="B15" s="18">
        <v>105</v>
      </c>
      <c r="C15" s="33">
        <f t="shared" si="0"/>
        <v>1.5226218097447797</v>
      </c>
    </row>
    <row r="16" spans="1:3" x14ac:dyDescent="0.25">
      <c r="A16" s="32" t="s">
        <v>55</v>
      </c>
      <c r="B16" s="18">
        <v>86</v>
      </c>
      <c r="C16" s="33">
        <f t="shared" si="0"/>
        <v>1.2470997679814384</v>
      </c>
    </row>
    <row r="17" spans="1:3" x14ac:dyDescent="0.25">
      <c r="A17" s="18" t="s">
        <v>52</v>
      </c>
      <c r="B17" s="18">
        <v>82</v>
      </c>
      <c r="C17" s="33">
        <f t="shared" si="0"/>
        <v>1.1890951276102089</v>
      </c>
    </row>
    <row r="18" spans="1:3" x14ac:dyDescent="0.25">
      <c r="A18" s="18" t="s">
        <v>54</v>
      </c>
      <c r="B18" s="18">
        <v>73</v>
      </c>
      <c r="C18" s="33">
        <f t="shared" si="0"/>
        <v>1.058584686774942</v>
      </c>
    </row>
    <row r="19" spans="1:3" x14ac:dyDescent="0.25">
      <c r="A19" s="32" t="s">
        <v>130</v>
      </c>
      <c r="B19" s="18">
        <v>63</v>
      </c>
      <c r="C19" s="33">
        <f t="shared" si="0"/>
        <v>0.91357308584686781</v>
      </c>
    </row>
    <row r="20" spans="1:3" x14ac:dyDescent="0.25">
      <c r="A20" s="32" t="s">
        <v>53</v>
      </c>
      <c r="B20" s="18">
        <v>44</v>
      </c>
      <c r="C20" s="33">
        <f t="shared" si="0"/>
        <v>0.63805104408352664</v>
      </c>
    </row>
    <row r="21" spans="1:3" x14ac:dyDescent="0.25">
      <c r="A21" s="32" t="s">
        <v>50</v>
      </c>
      <c r="B21" s="18">
        <v>33</v>
      </c>
      <c r="C21" s="33">
        <f t="shared" si="0"/>
        <v>0.47853828306264501</v>
      </c>
    </row>
    <row r="22" spans="1:3" x14ac:dyDescent="0.25">
      <c r="A22" s="18" t="s">
        <v>48</v>
      </c>
      <c r="B22" s="18">
        <v>32</v>
      </c>
      <c r="C22" s="33">
        <f t="shared" si="0"/>
        <v>0.46403712296983757</v>
      </c>
    </row>
    <row r="23" spans="1:3" x14ac:dyDescent="0.25">
      <c r="A23" s="32" t="s">
        <v>111</v>
      </c>
      <c r="B23" s="18">
        <v>26</v>
      </c>
      <c r="C23" s="33">
        <f t="shared" si="0"/>
        <v>0.37703016241299303</v>
      </c>
    </row>
    <row r="24" spans="1:3" x14ac:dyDescent="0.25">
      <c r="A24" s="32" t="s">
        <v>51</v>
      </c>
      <c r="B24" s="18">
        <v>25</v>
      </c>
      <c r="C24" s="33">
        <f t="shared" si="0"/>
        <v>0.36252900232018559</v>
      </c>
    </row>
    <row r="25" spans="1:3" x14ac:dyDescent="0.25">
      <c r="A25" s="32" t="s">
        <v>165</v>
      </c>
      <c r="B25" s="18">
        <v>24</v>
      </c>
      <c r="C25" s="33">
        <f t="shared" si="0"/>
        <v>0.34802784222737815</v>
      </c>
    </row>
    <row r="26" spans="1:3" x14ac:dyDescent="0.25">
      <c r="A26" s="32" t="s">
        <v>129</v>
      </c>
      <c r="B26" s="18">
        <v>24</v>
      </c>
      <c r="C26" s="33">
        <f t="shared" si="0"/>
        <v>0.34802784222737815</v>
      </c>
    </row>
    <row r="27" spans="1:3" x14ac:dyDescent="0.25">
      <c r="A27" s="18" t="s">
        <v>112</v>
      </c>
      <c r="B27" s="18">
        <v>23</v>
      </c>
      <c r="C27" s="33">
        <f t="shared" si="0"/>
        <v>0.33352668213457076</v>
      </c>
    </row>
    <row r="28" spans="1:3" x14ac:dyDescent="0.25">
      <c r="A28" s="18" t="s">
        <v>167</v>
      </c>
      <c r="B28" s="18">
        <v>19</v>
      </c>
      <c r="C28" s="33">
        <f t="shared" si="0"/>
        <v>0.27552204176334105</v>
      </c>
    </row>
    <row r="29" spans="1:3" x14ac:dyDescent="0.25">
      <c r="A29" s="32" t="s">
        <v>297</v>
      </c>
      <c r="B29" s="18">
        <v>16</v>
      </c>
      <c r="C29" s="33">
        <f t="shared" si="0"/>
        <v>0.23201856148491878</v>
      </c>
    </row>
    <row r="30" spans="1:3" x14ac:dyDescent="0.25">
      <c r="A30" s="18" t="s">
        <v>268</v>
      </c>
      <c r="B30" s="18">
        <v>16</v>
      </c>
      <c r="C30" s="33">
        <f t="shared" si="0"/>
        <v>0.23201856148491878</v>
      </c>
    </row>
    <row r="31" spans="1:3" x14ac:dyDescent="0.25">
      <c r="A31" s="18" t="s">
        <v>144</v>
      </c>
      <c r="B31" s="18">
        <v>15</v>
      </c>
      <c r="C31" s="33">
        <f t="shared" si="0"/>
        <v>0.21751740139211137</v>
      </c>
    </row>
    <row r="32" spans="1:3" x14ac:dyDescent="0.25">
      <c r="A32" s="32" t="s">
        <v>143</v>
      </c>
      <c r="B32" s="18">
        <v>13</v>
      </c>
      <c r="C32" s="33">
        <f t="shared" si="0"/>
        <v>0.18851508120649652</v>
      </c>
    </row>
    <row r="33" spans="1:3" x14ac:dyDescent="0.25">
      <c r="A33" s="32" t="s">
        <v>269</v>
      </c>
      <c r="B33" s="18">
        <v>13</v>
      </c>
      <c r="C33" s="33">
        <f t="shared" si="0"/>
        <v>0.18851508120649652</v>
      </c>
    </row>
    <row r="34" spans="1:3" x14ac:dyDescent="0.25">
      <c r="A34" s="32" t="s">
        <v>271</v>
      </c>
      <c r="B34" s="18">
        <v>13</v>
      </c>
      <c r="C34" s="33">
        <f t="shared" ref="C34:C52" si="1">SUM(B34/$B$53)*100</f>
        <v>0.18851508120649652</v>
      </c>
    </row>
    <row r="35" spans="1:3" x14ac:dyDescent="0.25">
      <c r="A35" s="32" t="s">
        <v>146</v>
      </c>
      <c r="B35" s="18">
        <v>12</v>
      </c>
      <c r="C35" s="33">
        <f t="shared" si="1"/>
        <v>0.17401392111368907</v>
      </c>
    </row>
    <row r="36" spans="1:3" x14ac:dyDescent="0.25">
      <c r="A36" s="18" t="s">
        <v>145</v>
      </c>
      <c r="B36" s="18">
        <v>10</v>
      </c>
      <c r="C36" s="33">
        <f t="shared" si="1"/>
        <v>0.14501160092807425</v>
      </c>
    </row>
    <row r="37" spans="1:3" x14ac:dyDescent="0.25">
      <c r="A37" s="32" t="s">
        <v>270</v>
      </c>
      <c r="B37" s="18">
        <v>9</v>
      </c>
      <c r="C37" s="33">
        <f t="shared" si="1"/>
        <v>0.13051044083526681</v>
      </c>
    </row>
    <row r="38" spans="1:3" x14ac:dyDescent="0.25">
      <c r="A38" s="32" t="s">
        <v>298</v>
      </c>
      <c r="B38" s="18">
        <v>8</v>
      </c>
      <c r="C38" s="33">
        <f t="shared" si="1"/>
        <v>0.11600928074245939</v>
      </c>
    </row>
    <row r="39" spans="1:3" x14ac:dyDescent="0.25">
      <c r="A39" s="32" t="s">
        <v>299</v>
      </c>
      <c r="B39" s="18">
        <v>6</v>
      </c>
      <c r="C39" s="33">
        <f t="shared" si="1"/>
        <v>8.7006960556844537E-2</v>
      </c>
    </row>
    <row r="40" spans="1:3" x14ac:dyDescent="0.25">
      <c r="A40" s="32" t="s">
        <v>300</v>
      </c>
      <c r="B40" s="18">
        <v>6</v>
      </c>
      <c r="C40" s="33">
        <f t="shared" si="1"/>
        <v>8.7006960556844537E-2</v>
      </c>
    </row>
    <row r="41" spans="1:3" x14ac:dyDescent="0.25">
      <c r="A41" s="32" t="s">
        <v>301</v>
      </c>
      <c r="B41" s="18">
        <v>5</v>
      </c>
      <c r="C41" s="33">
        <f t="shared" si="1"/>
        <v>7.2505800464037123E-2</v>
      </c>
    </row>
    <row r="42" spans="1:3" x14ac:dyDescent="0.25">
      <c r="A42" s="32" t="s">
        <v>302</v>
      </c>
      <c r="B42" s="18">
        <v>5</v>
      </c>
      <c r="C42" s="33">
        <f t="shared" si="1"/>
        <v>7.2505800464037123E-2</v>
      </c>
    </row>
    <row r="43" spans="1:3" x14ac:dyDescent="0.25">
      <c r="A43" s="32" t="s">
        <v>303</v>
      </c>
      <c r="B43" s="18">
        <v>4</v>
      </c>
      <c r="C43" s="33">
        <f t="shared" si="1"/>
        <v>5.8004640371229696E-2</v>
      </c>
    </row>
    <row r="44" spans="1:3" x14ac:dyDescent="0.25">
      <c r="A44" s="32" t="s">
        <v>304</v>
      </c>
      <c r="B44" s="18">
        <v>3</v>
      </c>
      <c r="C44" s="33">
        <f t="shared" si="1"/>
        <v>4.3503480278422269E-2</v>
      </c>
    </row>
    <row r="45" spans="1:3" x14ac:dyDescent="0.25">
      <c r="A45" s="34" t="s">
        <v>305</v>
      </c>
      <c r="B45" s="18">
        <v>3</v>
      </c>
      <c r="C45" s="33">
        <f t="shared" si="1"/>
        <v>4.3503480278422269E-2</v>
      </c>
    </row>
    <row r="46" spans="1:3" x14ac:dyDescent="0.25">
      <c r="A46" s="32" t="s">
        <v>306</v>
      </c>
      <c r="B46" s="18">
        <v>2</v>
      </c>
      <c r="C46" s="33">
        <f t="shared" si="1"/>
        <v>2.9002320185614848E-2</v>
      </c>
    </row>
    <row r="47" spans="1:3" x14ac:dyDescent="0.25">
      <c r="A47" s="32" t="s">
        <v>307</v>
      </c>
      <c r="B47" s="18">
        <v>2</v>
      </c>
      <c r="C47" s="33">
        <f t="shared" si="1"/>
        <v>2.9002320185614848E-2</v>
      </c>
    </row>
    <row r="48" spans="1:3" x14ac:dyDescent="0.25">
      <c r="A48" s="32" t="s">
        <v>308</v>
      </c>
      <c r="B48" s="18">
        <v>2</v>
      </c>
      <c r="C48" s="33">
        <f t="shared" si="1"/>
        <v>2.9002320185614848E-2</v>
      </c>
    </row>
    <row r="49" spans="1:3" x14ac:dyDescent="0.25">
      <c r="A49" s="32" t="s">
        <v>309</v>
      </c>
      <c r="B49" s="18">
        <v>1</v>
      </c>
      <c r="C49" s="33">
        <f t="shared" si="1"/>
        <v>1.4501160092807424E-2</v>
      </c>
    </row>
    <row r="50" spans="1:3" x14ac:dyDescent="0.25">
      <c r="A50" s="32" t="s">
        <v>310</v>
      </c>
      <c r="B50" s="18">
        <v>1</v>
      </c>
      <c r="C50" s="33">
        <f t="shared" si="1"/>
        <v>1.4501160092807424E-2</v>
      </c>
    </row>
    <row r="51" spans="1:3" x14ac:dyDescent="0.25">
      <c r="A51" s="32" t="s">
        <v>214</v>
      </c>
      <c r="B51" s="18">
        <v>67</v>
      </c>
      <c r="C51" s="33">
        <f t="shared" si="1"/>
        <v>0.97157772621809746</v>
      </c>
    </row>
    <row r="52" spans="1:3" x14ac:dyDescent="0.25">
      <c r="A52" s="32" t="s">
        <v>247</v>
      </c>
      <c r="B52" s="35">
        <v>132</v>
      </c>
      <c r="C52" s="67">
        <f t="shared" si="1"/>
        <v>1.91415313225058</v>
      </c>
    </row>
    <row r="53" spans="1:3" x14ac:dyDescent="0.25">
      <c r="B53" s="78">
        <f>SUM(B2:B52)</f>
        <v>6896</v>
      </c>
      <c r="C53" s="33">
        <f>SUM(C2:C52)</f>
        <v>100</v>
      </c>
    </row>
  </sheetData>
  <customSheetViews>
    <customSheetView guid="{0782D04A-F9DD-462B-84E5-7F9CBB74479B}" showPageBreaks="1" showGridLines="0">
      <selection activeCell="A4" sqref="A4"/>
      <pageMargins left="0.7" right="0.7" top="0.75" bottom="0.75" header="0.3" footer="0.3"/>
      <pageSetup scale="87" orientation="portrait" r:id="rId1"/>
    </customSheetView>
  </customSheetViews>
  <pageMargins left="0.7" right="0.7" top="0.75" bottom="0.75" header="0.3" footer="0.3"/>
  <pageSetup scale="8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/>
  <dimension ref="A1:H69"/>
  <sheetViews>
    <sheetView showGridLines="0" view="pageLayout" zoomScaleNormal="100" workbookViewId="0"/>
  </sheetViews>
  <sheetFormatPr defaultColWidth="9.6640625" defaultRowHeight="15.75" x14ac:dyDescent="0.25"/>
  <cols>
    <col min="1" max="1" width="15.33203125" customWidth="1"/>
    <col min="2" max="2" width="11.6640625" customWidth="1"/>
    <col min="3" max="3" width="16.109375" customWidth="1"/>
    <col min="4" max="4" width="10.88671875" customWidth="1"/>
    <col min="5" max="5" width="18" style="69" bestFit="1" customWidth="1"/>
    <col min="7" max="7" width="12" bestFit="1" customWidth="1"/>
  </cols>
  <sheetData>
    <row r="1" spans="1:8" x14ac:dyDescent="0.25">
      <c r="A1" s="54" t="s">
        <v>56</v>
      </c>
      <c r="B1" s="42"/>
      <c r="C1" s="55" t="s">
        <v>57</v>
      </c>
      <c r="D1" s="5"/>
      <c r="E1" s="43"/>
      <c r="F1" s="5"/>
    </row>
    <row r="2" spans="1:8" x14ac:dyDescent="0.25">
      <c r="A2" s="56" t="s">
        <v>58</v>
      </c>
      <c r="B2" s="57" t="s">
        <v>7</v>
      </c>
      <c r="C2" s="57" t="s">
        <v>26</v>
      </c>
      <c r="D2" s="5"/>
      <c r="E2" s="43"/>
      <c r="F2" s="5"/>
    </row>
    <row r="3" spans="1:8" x14ac:dyDescent="0.25">
      <c r="A3" s="6" t="s">
        <v>61</v>
      </c>
      <c r="B3" s="5">
        <v>289</v>
      </c>
      <c r="C3" s="10">
        <f t="shared" ref="C3:C23" si="0">SUM(B3/$B$23)*100</f>
        <v>17.39915713425647</v>
      </c>
      <c r="D3" s="5"/>
      <c r="E3" s="43"/>
      <c r="F3" s="5"/>
    </row>
    <row r="4" spans="1:8" x14ac:dyDescent="0.25">
      <c r="A4" s="6" t="s">
        <v>59</v>
      </c>
      <c r="B4" s="5">
        <v>250</v>
      </c>
      <c r="C4" s="10">
        <f t="shared" si="0"/>
        <v>15.051173991571343</v>
      </c>
      <c r="D4" s="5"/>
      <c r="E4" s="43"/>
      <c r="F4" s="5"/>
    </row>
    <row r="5" spans="1:8" x14ac:dyDescent="0.25">
      <c r="A5" s="6" t="s">
        <v>60</v>
      </c>
      <c r="B5" s="5">
        <v>224</v>
      </c>
      <c r="C5" s="10">
        <f t="shared" si="0"/>
        <v>13.485851896447922</v>
      </c>
      <c r="D5" s="5"/>
      <c r="F5" s="5"/>
      <c r="H5" s="10"/>
    </row>
    <row r="6" spans="1:8" x14ac:dyDescent="0.25">
      <c r="A6" s="6" t="s">
        <v>62</v>
      </c>
      <c r="B6" s="5">
        <v>221</v>
      </c>
      <c r="C6" s="10">
        <f t="shared" si="0"/>
        <v>13.305237808549068</v>
      </c>
      <c r="D6" s="5"/>
      <c r="F6" s="5"/>
      <c r="H6" s="10"/>
    </row>
    <row r="7" spans="1:8" x14ac:dyDescent="0.25">
      <c r="A7" s="6" t="s">
        <v>65</v>
      </c>
      <c r="B7" s="5">
        <v>138</v>
      </c>
      <c r="C7" s="10">
        <f t="shared" si="0"/>
        <v>8.3082480433473815</v>
      </c>
      <c r="D7" s="5"/>
      <c r="F7" s="5"/>
      <c r="H7" s="10"/>
    </row>
    <row r="8" spans="1:8" x14ac:dyDescent="0.25">
      <c r="A8" s="6" t="s">
        <v>63</v>
      </c>
      <c r="B8" s="5">
        <v>95</v>
      </c>
      <c r="C8" s="10">
        <f t="shared" si="0"/>
        <v>5.7194461167971102</v>
      </c>
      <c r="D8" s="5"/>
      <c r="F8" s="5"/>
      <c r="H8" s="10"/>
    </row>
    <row r="9" spans="1:8" x14ac:dyDescent="0.25">
      <c r="A9" s="6" t="s">
        <v>64</v>
      </c>
      <c r="B9" s="5">
        <v>62</v>
      </c>
      <c r="C9" s="10">
        <f t="shared" si="0"/>
        <v>3.7326911499096926</v>
      </c>
      <c r="D9" s="5"/>
      <c r="H9" s="10"/>
    </row>
    <row r="10" spans="1:8" x14ac:dyDescent="0.25">
      <c r="A10" s="6" t="s">
        <v>131</v>
      </c>
      <c r="B10" s="5">
        <v>39</v>
      </c>
      <c r="C10" s="10">
        <f t="shared" si="0"/>
        <v>2.3479831426851292</v>
      </c>
      <c r="H10" s="10"/>
    </row>
    <row r="11" spans="1:8" x14ac:dyDescent="0.25">
      <c r="A11" s="6" t="s">
        <v>124</v>
      </c>
      <c r="B11" s="5">
        <v>28</v>
      </c>
      <c r="C11" s="10">
        <f t="shared" si="0"/>
        <v>1.6857314870559903</v>
      </c>
      <c r="F11" s="5"/>
      <c r="H11" s="10"/>
    </row>
    <row r="12" spans="1:8" x14ac:dyDescent="0.25">
      <c r="A12" s="6" t="s">
        <v>70</v>
      </c>
      <c r="B12" s="5">
        <v>23</v>
      </c>
      <c r="C12" s="10">
        <f t="shared" si="0"/>
        <v>1.3847080072245637</v>
      </c>
      <c r="F12" s="5"/>
      <c r="H12" s="10"/>
    </row>
    <row r="13" spans="1:8" x14ac:dyDescent="0.25">
      <c r="A13" s="6" t="s">
        <v>67</v>
      </c>
      <c r="B13" s="5">
        <v>23</v>
      </c>
      <c r="C13" s="10">
        <f t="shared" si="0"/>
        <v>1.3847080072245637</v>
      </c>
      <c r="D13" s="5"/>
      <c r="F13" s="5"/>
      <c r="H13" s="10"/>
    </row>
    <row r="14" spans="1:8" x14ac:dyDescent="0.25">
      <c r="A14" s="6" t="s">
        <v>71</v>
      </c>
      <c r="B14" s="5">
        <v>20</v>
      </c>
      <c r="C14" s="10">
        <f t="shared" si="0"/>
        <v>1.2040939193257074</v>
      </c>
      <c r="D14" s="5"/>
      <c r="F14" s="5"/>
      <c r="H14" s="10"/>
    </row>
    <row r="15" spans="1:8" x14ac:dyDescent="0.25">
      <c r="A15" s="6" t="s">
        <v>217</v>
      </c>
      <c r="B15" s="5">
        <v>17</v>
      </c>
      <c r="C15" s="10">
        <f t="shared" si="0"/>
        <v>1.0234798314268514</v>
      </c>
      <c r="D15" s="5"/>
      <c r="F15" s="5"/>
      <c r="H15" s="10"/>
    </row>
    <row r="16" spans="1:8" x14ac:dyDescent="0.25">
      <c r="A16" s="6" t="s">
        <v>68</v>
      </c>
      <c r="B16" s="5">
        <v>17</v>
      </c>
      <c r="C16" s="10">
        <f t="shared" si="0"/>
        <v>1.0234798314268514</v>
      </c>
      <c r="D16" s="5"/>
      <c r="F16" s="5"/>
      <c r="H16" s="10"/>
    </row>
    <row r="17" spans="1:8" x14ac:dyDescent="0.25">
      <c r="A17" s="6" t="s">
        <v>128</v>
      </c>
      <c r="B17" s="5">
        <v>14</v>
      </c>
      <c r="C17" s="10">
        <f t="shared" si="0"/>
        <v>0.84286574352799515</v>
      </c>
      <c r="D17" s="5"/>
      <c r="F17" s="5"/>
      <c r="H17" s="10"/>
    </row>
    <row r="18" spans="1:8" x14ac:dyDescent="0.25">
      <c r="A18" s="6" t="s">
        <v>273</v>
      </c>
      <c r="B18" s="5">
        <v>11</v>
      </c>
      <c r="C18" s="10">
        <f t="shared" si="0"/>
        <v>0.66225165562913912</v>
      </c>
      <c r="D18" s="5"/>
      <c r="F18" s="5"/>
      <c r="H18" s="10"/>
    </row>
    <row r="19" spans="1:8" x14ac:dyDescent="0.25">
      <c r="A19" s="6" t="s">
        <v>66</v>
      </c>
      <c r="B19" s="5">
        <v>11</v>
      </c>
      <c r="C19" s="10">
        <f t="shared" si="0"/>
        <v>0.66225165562913912</v>
      </c>
      <c r="D19" s="5"/>
      <c r="F19" s="5"/>
      <c r="H19" s="10"/>
    </row>
    <row r="20" spans="1:8" x14ac:dyDescent="0.25">
      <c r="A20" s="6" t="s">
        <v>69</v>
      </c>
      <c r="B20" s="5">
        <v>10</v>
      </c>
      <c r="C20" s="10">
        <f t="shared" si="0"/>
        <v>0.60204695966285371</v>
      </c>
      <c r="D20" s="5"/>
      <c r="F20" s="5"/>
      <c r="H20" s="10"/>
    </row>
    <row r="21" spans="1:8" x14ac:dyDescent="0.25">
      <c r="A21" s="6" t="s">
        <v>272</v>
      </c>
      <c r="B21" s="5">
        <v>10</v>
      </c>
      <c r="C21" s="10">
        <f t="shared" si="0"/>
        <v>0.60204695966285371</v>
      </c>
      <c r="D21" s="5"/>
      <c r="F21" s="5"/>
      <c r="H21" s="10"/>
    </row>
    <row r="22" spans="1:8" x14ac:dyDescent="0.25">
      <c r="A22" s="6" t="s">
        <v>72</v>
      </c>
      <c r="B22" s="11">
        <v>159</v>
      </c>
      <c r="C22" s="12">
        <f t="shared" si="0"/>
        <v>9.5725466586393733</v>
      </c>
      <c r="D22" s="5"/>
      <c r="E22" s="43"/>
      <c r="F22" s="5"/>
      <c r="H22" s="10"/>
    </row>
    <row r="23" spans="1:8" x14ac:dyDescent="0.25">
      <c r="B23" s="70">
        <f>SUM(B3:B22)</f>
        <v>1661</v>
      </c>
      <c r="C23" s="10">
        <f t="shared" si="0"/>
        <v>100</v>
      </c>
      <c r="D23" s="5"/>
      <c r="E23" s="43"/>
      <c r="F23" s="5"/>
      <c r="H23" s="10"/>
    </row>
    <row r="24" spans="1:8" ht="13.5" customHeight="1" x14ac:dyDescent="0.25">
      <c r="A24" s="13" t="s">
        <v>311</v>
      </c>
      <c r="B24" s="5"/>
      <c r="C24" s="5"/>
      <c r="D24" s="5"/>
      <c r="E24" s="43"/>
      <c r="F24" s="5"/>
      <c r="H24" s="10"/>
    </row>
    <row r="25" spans="1:8" x14ac:dyDescent="0.25">
      <c r="A25" s="5"/>
      <c r="B25" s="5"/>
      <c r="C25" s="5"/>
      <c r="D25" s="5"/>
      <c r="H25" s="10"/>
    </row>
    <row r="26" spans="1:8" x14ac:dyDescent="0.25">
      <c r="A26" s="58" t="s">
        <v>73</v>
      </c>
      <c r="B26" s="5"/>
      <c r="C26" s="5"/>
      <c r="H26" s="10"/>
    </row>
    <row r="27" spans="1:8" x14ac:dyDescent="0.25">
      <c r="A27" s="14" t="s">
        <v>218</v>
      </c>
      <c r="B27" s="73">
        <v>2</v>
      </c>
      <c r="C27" s="14" t="s">
        <v>219</v>
      </c>
      <c r="D27" s="14">
        <v>6</v>
      </c>
      <c r="E27" s="5" t="s">
        <v>313</v>
      </c>
      <c r="F27" s="74">
        <v>1</v>
      </c>
    </row>
    <row r="28" spans="1:8" x14ac:dyDescent="0.25">
      <c r="A28" s="14" t="s">
        <v>220</v>
      </c>
      <c r="B28" s="73">
        <v>4</v>
      </c>
      <c r="C28" s="14" t="s">
        <v>221</v>
      </c>
      <c r="D28" s="6">
        <v>8</v>
      </c>
      <c r="E28" s="5" t="s">
        <v>223</v>
      </c>
      <c r="F28" s="74">
        <v>1</v>
      </c>
    </row>
    <row r="29" spans="1:8" x14ac:dyDescent="0.25">
      <c r="A29" s="14" t="s">
        <v>222</v>
      </c>
      <c r="B29" s="73">
        <v>2</v>
      </c>
      <c r="C29" s="14" t="s">
        <v>312</v>
      </c>
      <c r="D29" s="6">
        <v>1</v>
      </c>
      <c r="E29" s="5" t="s">
        <v>226</v>
      </c>
      <c r="F29" s="74">
        <v>1</v>
      </c>
    </row>
    <row r="30" spans="1:8" x14ac:dyDescent="0.25">
      <c r="A30" s="14" t="s">
        <v>225</v>
      </c>
      <c r="B30" s="73">
        <v>2</v>
      </c>
      <c r="C30" s="14" t="s">
        <v>224</v>
      </c>
      <c r="D30" s="6">
        <v>1</v>
      </c>
      <c r="E30" s="5" t="s">
        <v>281</v>
      </c>
      <c r="F30" s="74">
        <v>1</v>
      </c>
    </row>
    <row r="31" spans="1:8" x14ac:dyDescent="0.25">
      <c r="A31" s="14" t="s">
        <v>227</v>
      </c>
      <c r="B31" s="73">
        <v>3</v>
      </c>
      <c r="C31" s="14" t="s">
        <v>228</v>
      </c>
      <c r="D31" s="14">
        <v>3</v>
      </c>
      <c r="E31" s="5" t="s">
        <v>314</v>
      </c>
      <c r="F31" s="74">
        <v>2</v>
      </c>
    </row>
    <row r="32" spans="1:8" x14ac:dyDescent="0.25">
      <c r="A32" s="14" t="s">
        <v>230</v>
      </c>
      <c r="B32" s="73">
        <v>4</v>
      </c>
      <c r="C32" s="14" t="s">
        <v>249</v>
      </c>
      <c r="D32" s="14">
        <v>1</v>
      </c>
      <c r="E32" s="5" t="s">
        <v>252</v>
      </c>
      <c r="F32" s="74">
        <v>1</v>
      </c>
    </row>
    <row r="33" spans="1:8" x14ac:dyDescent="0.25">
      <c r="A33" s="14" t="s">
        <v>232</v>
      </c>
      <c r="B33" s="73">
        <v>9</v>
      </c>
      <c r="C33" s="6" t="s">
        <v>229</v>
      </c>
      <c r="D33" s="14">
        <v>2</v>
      </c>
      <c r="E33" s="5" t="s">
        <v>233</v>
      </c>
      <c r="F33" s="74">
        <v>7</v>
      </c>
    </row>
    <row r="34" spans="1:8" x14ac:dyDescent="0.25">
      <c r="A34" s="14" t="s">
        <v>274</v>
      </c>
      <c r="B34" s="73">
        <v>1</v>
      </c>
      <c r="C34" s="6" t="s">
        <v>231</v>
      </c>
      <c r="D34" s="14">
        <v>3</v>
      </c>
      <c r="E34" s="5" t="s">
        <v>282</v>
      </c>
      <c r="F34" s="74">
        <v>1</v>
      </c>
    </row>
    <row r="35" spans="1:8" x14ac:dyDescent="0.25">
      <c r="A35" s="14" t="s">
        <v>235</v>
      </c>
      <c r="B35" s="73">
        <v>11</v>
      </c>
      <c r="C35" s="14" t="s">
        <v>250</v>
      </c>
      <c r="D35" s="14">
        <v>1</v>
      </c>
      <c r="E35" s="5" t="s">
        <v>283</v>
      </c>
      <c r="F35" s="74">
        <v>2</v>
      </c>
    </row>
    <row r="36" spans="1:8" x14ac:dyDescent="0.25">
      <c r="A36" s="14" t="s">
        <v>248</v>
      </c>
      <c r="B36" s="73">
        <v>2</v>
      </c>
      <c r="C36" s="14" t="s">
        <v>234</v>
      </c>
      <c r="D36" s="14">
        <v>9</v>
      </c>
      <c r="E36" s="5" t="s">
        <v>315</v>
      </c>
      <c r="F36" s="74">
        <v>1</v>
      </c>
    </row>
    <row r="37" spans="1:8" x14ac:dyDescent="0.25">
      <c r="A37" s="14" t="s">
        <v>237</v>
      </c>
      <c r="B37" s="73">
        <v>1</v>
      </c>
      <c r="C37" s="14" t="s">
        <v>236</v>
      </c>
      <c r="D37" s="6">
        <v>1</v>
      </c>
      <c r="E37" s="5" t="s">
        <v>238</v>
      </c>
      <c r="F37" s="28">
        <v>1</v>
      </c>
    </row>
    <row r="38" spans="1:8" x14ac:dyDescent="0.25">
      <c r="A38" s="14" t="s">
        <v>275</v>
      </c>
      <c r="B38" s="73">
        <v>1</v>
      </c>
      <c r="C38" s="14" t="s">
        <v>278</v>
      </c>
      <c r="D38" s="14">
        <v>1</v>
      </c>
      <c r="E38" s="5" t="s">
        <v>284</v>
      </c>
      <c r="F38" s="74">
        <v>1</v>
      </c>
    </row>
    <row r="39" spans="1:8" x14ac:dyDescent="0.25">
      <c r="A39" s="14" t="s">
        <v>276</v>
      </c>
      <c r="B39" s="73">
        <v>6</v>
      </c>
      <c r="C39" s="14" t="s">
        <v>279</v>
      </c>
      <c r="D39" s="14">
        <v>1</v>
      </c>
      <c r="E39" s="5" t="s">
        <v>239</v>
      </c>
      <c r="F39" s="74">
        <v>11</v>
      </c>
    </row>
    <row r="40" spans="1:8" x14ac:dyDescent="0.25">
      <c r="A40" s="14" t="s">
        <v>240</v>
      </c>
      <c r="B40" s="73">
        <v>4</v>
      </c>
      <c r="C40" s="5" t="s">
        <v>280</v>
      </c>
      <c r="D40" s="74">
        <v>1</v>
      </c>
      <c r="E40" s="5" t="s">
        <v>241</v>
      </c>
      <c r="F40" s="74">
        <v>3</v>
      </c>
    </row>
    <row r="41" spans="1:8" ht="16.5" customHeight="1" x14ac:dyDescent="0.25">
      <c r="A41" s="14" t="s">
        <v>242</v>
      </c>
      <c r="B41" s="73">
        <v>2</v>
      </c>
      <c r="C41" s="5" t="s">
        <v>251</v>
      </c>
      <c r="D41" s="74">
        <v>1</v>
      </c>
      <c r="E41" s="5" t="s">
        <v>244</v>
      </c>
      <c r="F41" s="74">
        <v>2</v>
      </c>
    </row>
    <row r="42" spans="1:8" ht="16.5" customHeight="1" x14ac:dyDescent="0.25">
      <c r="A42" s="14" t="s">
        <v>277</v>
      </c>
      <c r="B42" s="73">
        <v>1</v>
      </c>
      <c r="C42" s="5" t="s">
        <v>243</v>
      </c>
      <c r="D42" s="74">
        <v>1</v>
      </c>
      <c r="E42" s="5"/>
      <c r="F42" s="74"/>
    </row>
    <row r="43" spans="1:8" x14ac:dyDescent="0.25">
      <c r="A43" s="14"/>
      <c r="B43" s="73"/>
      <c r="C43" s="5"/>
      <c r="D43" s="74"/>
    </row>
    <row r="44" spans="1:8" x14ac:dyDescent="0.25">
      <c r="A44" s="14"/>
      <c r="B44" s="73"/>
      <c r="C44" s="5"/>
      <c r="D44" s="74"/>
      <c r="E44" s="79" t="s">
        <v>7</v>
      </c>
      <c r="F44" s="80">
        <f>SUM(B27:B42,D27:D42,F27:F42)</f>
        <v>132</v>
      </c>
    </row>
    <row r="45" spans="1:8" x14ac:dyDescent="0.25">
      <c r="A45" s="14"/>
      <c r="B45" s="73"/>
      <c r="C45" s="5"/>
      <c r="D45" s="74"/>
    </row>
    <row r="46" spans="1:8" x14ac:dyDescent="0.25">
      <c r="A46" s="5"/>
      <c r="B46" s="28"/>
    </row>
    <row r="47" spans="1:8" x14ac:dyDescent="0.25">
      <c r="A47" s="45" t="s">
        <v>318</v>
      </c>
      <c r="B47" s="5"/>
      <c r="H47" s="10"/>
    </row>
    <row r="48" spans="1:8" x14ac:dyDescent="0.25">
      <c r="A48" s="5" t="s">
        <v>317</v>
      </c>
      <c r="H48" s="10"/>
    </row>
    <row r="49" spans="1:8" x14ac:dyDescent="0.25">
      <c r="A49" s="13"/>
      <c r="B49" s="5"/>
      <c r="H49" s="10"/>
    </row>
    <row r="50" spans="1:8" x14ac:dyDescent="0.25">
      <c r="A50" s="13"/>
      <c r="B50" s="5"/>
      <c r="H50" s="10"/>
    </row>
    <row r="51" spans="1:8" x14ac:dyDescent="0.25">
      <c r="H51" s="10"/>
    </row>
    <row r="52" spans="1:8" x14ac:dyDescent="0.25">
      <c r="H52" s="10"/>
    </row>
    <row r="53" spans="1:8" x14ac:dyDescent="0.25">
      <c r="H53" s="10"/>
    </row>
    <row r="69" spans="1:1" x14ac:dyDescent="0.25">
      <c r="A69" s="1"/>
    </row>
  </sheetData>
  <customSheetViews>
    <customSheetView guid="{0782D04A-F9DD-462B-84E5-7F9CBB74479B}" showGridLines="0">
      <selection activeCell="A35" sqref="A35"/>
      <pageMargins left="0.35" right="0.38" top="0.25" bottom="0.2" header="0.3" footer="0.27"/>
      <printOptions horizontalCentered="1"/>
      <pageSetup orientation="portrait" horizontalDpi="1200" verticalDpi="1200" r:id="rId1"/>
      <headerFooter alignWithMargins="0"/>
    </customSheetView>
  </customSheetViews>
  <phoneticPr fontId="0" type="noConversion"/>
  <printOptions horizontalCentered="1" gridLinesSet="0"/>
  <pageMargins left="0.35" right="0.38" top="0.25" bottom="0.2" header="0.3" footer="0.27"/>
  <pageSetup scale="98" orientation="portrait" horizontalDpi="1200" verticalDpi="12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J80"/>
  <sheetViews>
    <sheetView showGridLines="0" view="pageLayout" zoomScaleNormal="115" workbookViewId="0"/>
  </sheetViews>
  <sheetFormatPr defaultRowHeight="15.75" x14ac:dyDescent="0.25"/>
  <cols>
    <col min="1" max="1" width="28.44140625" customWidth="1"/>
    <col min="2" max="2" width="8.44140625" customWidth="1"/>
    <col min="3" max="4" width="2.88671875" customWidth="1"/>
    <col min="5" max="5" width="27.88671875" customWidth="1"/>
    <col min="6" max="6" width="6.77734375" customWidth="1"/>
    <col min="8" max="8" width="15.6640625" customWidth="1"/>
  </cols>
  <sheetData>
    <row r="1" spans="1:9" s="29" customFormat="1" ht="15" x14ac:dyDescent="0.25">
      <c r="A1" s="48" t="s">
        <v>74</v>
      </c>
      <c r="B1" s="44"/>
      <c r="C1" s="44"/>
    </row>
    <row r="2" spans="1:9" s="29" customFormat="1" ht="15" x14ac:dyDescent="0.25">
      <c r="A2" s="48" t="s">
        <v>113</v>
      </c>
      <c r="B2" s="44"/>
      <c r="C2" s="44"/>
      <c r="E2" s="49" t="s">
        <v>114</v>
      </c>
      <c r="F2" s="44"/>
    </row>
    <row r="3" spans="1:9" s="29" customFormat="1" ht="15" x14ac:dyDescent="0.25">
      <c r="A3" s="45" t="s">
        <v>289</v>
      </c>
      <c r="B3" s="44">
        <v>35</v>
      </c>
      <c r="C3" s="44"/>
      <c r="E3" s="45" t="s">
        <v>193</v>
      </c>
      <c r="F3" s="44">
        <v>234</v>
      </c>
    </row>
    <row r="4" spans="1:9" s="29" customFormat="1" ht="15" x14ac:dyDescent="0.25">
      <c r="A4" s="45" t="s">
        <v>200</v>
      </c>
      <c r="B4" s="44">
        <v>23</v>
      </c>
      <c r="C4" s="44"/>
      <c r="E4" s="45" t="s">
        <v>192</v>
      </c>
      <c r="F4" s="44">
        <v>190</v>
      </c>
    </row>
    <row r="5" spans="1:9" s="29" customFormat="1" ht="15" x14ac:dyDescent="0.25">
      <c r="A5" s="45" t="s">
        <v>160</v>
      </c>
      <c r="B5" s="44">
        <v>21</v>
      </c>
      <c r="C5" s="44"/>
      <c r="E5" s="45" t="s">
        <v>89</v>
      </c>
      <c r="F5" s="44">
        <v>159</v>
      </c>
    </row>
    <row r="6" spans="1:9" s="29" customFormat="1" ht="15" x14ac:dyDescent="0.25">
      <c r="A6" s="45" t="s">
        <v>76</v>
      </c>
      <c r="B6" s="44">
        <v>20</v>
      </c>
      <c r="C6" s="44"/>
      <c r="E6" s="45" t="s">
        <v>194</v>
      </c>
      <c r="F6" s="44">
        <v>116</v>
      </c>
    </row>
    <row r="7" spans="1:9" s="29" customFormat="1" ht="15" x14ac:dyDescent="0.25">
      <c r="A7" s="45" t="s">
        <v>201</v>
      </c>
      <c r="B7" s="44">
        <v>17</v>
      </c>
      <c r="C7" s="44"/>
      <c r="E7" s="45" t="s">
        <v>149</v>
      </c>
      <c r="F7" s="50">
        <v>16</v>
      </c>
    </row>
    <row r="8" spans="1:9" s="29" customFormat="1" ht="15" x14ac:dyDescent="0.25">
      <c r="A8" s="45" t="s">
        <v>163</v>
      </c>
      <c r="B8" s="44">
        <v>69</v>
      </c>
      <c r="C8" s="44"/>
      <c r="E8" s="44" t="s">
        <v>254</v>
      </c>
      <c r="F8" s="44">
        <v>147</v>
      </c>
    </row>
    <row r="9" spans="1:9" s="29" customFormat="1" ht="15" x14ac:dyDescent="0.25">
      <c r="A9" s="45" t="s">
        <v>293</v>
      </c>
      <c r="B9" s="44">
        <v>2</v>
      </c>
      <c r="C9" s="44"/>
      <c r="E9" s="44" t="s">
        <v>157</v>
      </c>
      <c r="F9" s="46">
        <v>546</v>
      </c>
    </row>
    <row r="10" spans="1:9" s="29" customFormat="1" ht="15" x14ac:dyDescent="0.25">
      <c r="A10" s="45" t="s">
        <v>155</v>
      </c>
      <c r="B10" s="44">
        <v>82</v>
      </c>
      <c r="C10" s="44"/>
      <c r="E10" s="49" t="s">
        <v>25</v>
      </c>
      <c r="F10" s="48">
        <f>SUM(F3:F9)</f>
        <v>1408</v>
      </c>
    </row>
    <row r="11" spans="1:9" s="29" customFormat="1" ht="15" x14ac:dyDescent="0.25">
      <c r="A11" s="45" t="s">
        <v>77</v>
      </c>
      <c r="B11" s="44">
        <v>191</v>
      </c>
      <c r="C11" s="44"/>
    </row>
    <row r="12" spans="1:9" s="29" customFormat="1" ht="15" x14ac:dyDescent="0.25">
      <c r="A12" s="45" t="s">
        <v>202</v>
      </c>
      <c r="B12" s="44">
        <v>2</v>
      </c>
      <c r="C12" s="44"/>
      <c r="H12" s="53"/>
      <c r="I12" s="53"/>
    </row>
    <row r="13" spans="1:9" s="29" customFormat="1" ht="15" x14ac:dyDescent="0.25">
      <c r="A13" s="45" t="s">
        <v>79</v>
      </c>
      <c r="B13" s="44">
        <v>23</v>
      </c>
      <c r="C13" s="44"/>
      <c r="E13" s="49" t="s">
        <v>115</v>
      </c>
      <c r="F13" s="44"/>
    </row>
    <row r="14" spans="1:9" s="29" customFormat="1" ht="15" x14ac:dyDescent="0.25">
      <c r="A14" s="45" t="s">
        <v>203</v>
      </c>
      <c r="B14" s="44">
        <v>1</v>
      </c>
      <c r="C14" s="44"/>
      <c r="E14" s="45" t="s">
        <v>292</v>
      </c>
      <c r="F14" s="44">
        <v>23</v>
      </c>
    </row>
    <row r="15" spans="1:9" s="29" customFormat="1" ht="15" x14ac:dyDescent="0.25">
      <c r="A15" s="45" t="s">
        <v>80</v>
      </c>
      <c r="B15" s="44">
        <v>131</v>
      </c>
      <c r="C15" s="44"/>
      <c r="E15" s="45" t="s">
        <v>169</v>
      </c>
      <c r="F15" s="50">
        <v>10</v>
      </c>
    </row>
    <row r="16" spans="1:9" s="29" customFormat="1" ht="15" x14ac:dyDescent="0.25">
      <c r="A16" s="45" t="s">
        <v>204</v>
      </c>
      <c r="B16" s="44">
        <v>4</v>
      </c>
      <c r="C16" s="44"/>
      <c r="E16" s="45" t="s">
        <v>82</v>
      </c>
      <c r="F16" s="50">
        <v>159</v>
      </c>
    </row>
    <row r="17" spans="1:6" s="29" customFormat="1" ht="15" x14ac:dyDescent="0.25">
      <c r="A17" s="45" t="s">
        <v>156</v>
      </c>
      <c r="B17" s="44">
        <v>55</v>
      </c>
      <c r="C17" s="44"/>
      <c r="E17" s="45" t="s">
        <v>91</v>
      </c>
      <c r="F17" s="50">
        <v>22</v>
      </c>
    </row>
    <row r="18" spans="1:6" s="29" customFormat="1" ht="15" x14ac:dyDescent="0.25">
      <c r="A18" s="45" t="s">
        <v>168</v>
      </c>
      <c r="B18" s="44">
        <v>28</v>
      </c>
      <c r="C18" s="44"/>
      <c r="E18" s="45" t="s">
        <v>142</v>
      </c>
      <c r="F18" s="50">
        <v>3</v>
      </c>
    </row>
    <row r="19" spans="1:6" s="29" customFormat="1" ht="15" x14ac:dyDescent="0.25">
      <c r="A19" s="45" t="s">
        <v>246</v>
      </c>
      <c r="B19" s="50">
        <v>24</v>
      </c>
      <c r="C19" s="44"/>
      <c r="E19" s="45" t="s">
        <v>102</v>
      </c>
      <c r="F19" s="51">
        <v>52</v>
      </c>
    </row>
    <row r="20" spans="1:6" s="29" customFormat="1" ht="15" x14ac:dyDescent="0.25">
      <c r="A20" s="45" t="s">
        <v>108</v>
      </c>
      <c r="B20" s="44">
        <v>55</v>
      </c>
      <c r="C20" s="44"/>
      <c r="E20" s="49" t="s">
        <v>25</v>
      </c>
      <c r="F20" s="52">
        <f>SUM(F14:F19)</f>
        <v>269</v>
      </c>
    </row>
    <row r="21" spans="1:6" s="29" customFormat="1" ht="15" x14ac:dyDescent="0.25">
      <c r="A21" s="45" t="s">
        <v>205</v>
      </c>
      <c r="B21" s="44">
        <v>3</v>
      </c>
      <c r="C21" s="44"/>
    </row>
    <row r="22" spans="1:6" s="29" customFormat="1" ht="15" x14ac:dyDescent="0.25">
      <c r="A22" s="45" t="s">
        <v>206</v>
      </c>
      <c r="B22" s="44">
        <v>4</v>
      </c>
      <c r="C22" s="44"/>
      <c r="E22" s="49" t="s">
        <v>116</v>
      </c>
      <c r="F22" s="44"/>
    </row>
    <row r="23" spans="1:6" s="29" customFormat="1" ht="15" x14ac:dyDescent="0.25">
      <c r="A23" s="45" t="s">
        <v>83</v>
      </c>
      <c r="B23" s="44">
        <v>86</v>
      </c>
      <c r="C23" s="44"/>
      <c r="E23" s="45" t="s">
        <v>75</v>
      </c>
      <c r="F23" s="44">
        <v>183</v>
      </c>
    </row>
    <row r="24" spans="1:6" s="29" customFormat="1" ht="15" x14ac:dyDescent="0.25">
      <c r="A24" s="45" t="s">
        <v>294</v>
      </c>
      <c r="B24" s="44">
        <v>24</v>
      </c>
      <c r="C24" s="44"/>
      <c r="E24" s="45" t="s">
        <v>78</v>
      </c>
      <c r="F24" s="44">
        <v>2</v>
      </c>
    </row>
    <row r="25" spans="1:6" s="29" customFormat="1" ht="15" x14ac:dyDescent="0.25">
      <c r="A25" s="45" t="s">
        <v>253</v>
      </c>
      <c r="B25" s="44">
        <v>28</v>
      </c>
      <c r="C25" s="44"/>
      <c r="E25" s="45" t="s">
        <v>255</v>
      </c>
      <c r="F25" s="44">
        <v>31</v>
      </c>
    </row>
    <row r="26" spans="1:6" s="29" customFormat="1" ht="15" x14ac:dyDescent="0.25">
      <c r="A26" s="45" t="s">
        <v>84</v>
      </c>
      <c r="B26" s="44">
        <v>41</v>
      </c>
      <c r="C26" s="44"/>
      <c r="E26" s="44" t="s">
        <v>81</v>
      </c>
      <c r="F26" s="44">
        <v>103</v>
      </c>
    </row>
    <row r="27" spans="1:6" s="29" customFormat="1" ht="15" x14ac:dyDescent="0.25">
      <c r="A27" s="45" t="s">
        <v>164</v>
      </c>
      <c r="B27" s="44">
        <v>199</v>
      </c>
      <c r="C27" s="44"/>
      <c r="E27" s="44" t="s">
        <v>150</v>
      </c>
      <c r="F27" s="44">
        <v>133</v>
      </c>
    </row>
    <row r="28" spans="1:6" s="29" customFormat="1" ht="15" x14ac:dyDescent="0.25">
      <c r="A28" s="45" t="s">
        <v>85</v>
      </c>
      <c r="B28" s="44">
        <v>12</v>
      </c>
      <c r="C28" s="44"/>
      <c r="E28" s="44" t="s">
        <v>151</v>
      </c>
      <c r="F28" s="44">
        <v>604</v>
      </c>
    </row>
    <row r="29" spans="1:6" s="29" customFormat="1" ht="15" x14ac:dyDescent="0.25">
      <c r="A29" s="45" t="s">
        <v>86</v>
      </c>
      <c r="B29" s="44">
        <v>76</v>
      </c>
      <c r="C29" s="44"/>
      <c r="E29" s="44" t="s">
        <v>161</v>
      </c>
      <c r="F29" s="44">
        <v>186</v>
      </c>
    </row>
    <row r="30" spans="1:6" s="29" customFormat="1" ht="15" x14ac:dyDescent="0.25">
      <c r="A30" s="45" t="s">
        <v>158</v>
      </c>
      <c r="B30" s="44">
        <v>100</v>
      </c>
      <c r="C30" s="44"/>
      <c r="E30" s="44" t="s">
        <v>170</v>
      </c>
      <c r="F30" s="44">
        <v>1</v>
      </c>
    </row>
    <row r="31" spans="1:6" s="29" customFormat="1" ht="15" x14ac:dyDescent="0.25">
      <c r="A31" s="45" t="s">
        <v>87</v>
      </c>
      <c r="B31" s="44">
        <v>4</v>
      </c>
      <c r="C31" s="44"/>
      <c r="E31" s="44" t="s">
        <v>152</v>
      </c>
      <c r="F31" s="44">
        <v>303</v>
      </c>
    </row>
    <row r="32" spans="1:6" s="29" customFormat="1" ht="15" x14ac:dyDescent="0.25">
      <c r="A32" s="45" t="s">
        <v>245</v>
      </c>
      <c r="B32" s="44">
        <v>149</v>
      </c>
      <c r="C32" s="44"/>
      <c r="E32" s="44" t="s">
        <v>153</v>
      </c>
      <c r="F32" s="35">
        <v>509</v>
      </c>
    </row>
    <row r="33" spans="1:6" s="29" customFormat="1" ht="15" x14ac:dyDescent="0.25">
      <c r="A33" s="45" t="s">
        <v>90</v>
      </c>
      <c r="B33" s="44">
        <v>29</v>
      </c>
      <c r="C33" s="44"/>
      <c r="E33" s="49" t="s">
        <v>25</v>
      </c>
      <c r="F33" s="48">
        <f>SUM(F23:F32)</f>
        <v>2055</v>
      </c>
    </row>
    <row r="34" spans="1:6" s="29" customFormat="1" ht="15" x14ac:dyDescent="0.25">
      <c r="A34" s="45" t="s">
        <v>92</v>
      </c>
      <c r="B34" s="44">
        <v>7</v>
      </c>
      <c r="C34" s="44"/>
    </row>
    <row r="35" spans="1:6" s="29" customFormat="1" ht="15" x14ac:dyDescent="0.25">
      <c r="A35" s="45" t="s">
        <v>208</v>
      </c>
      <c r="B35" s="44">
        <v>53</v>
      </c>
      <c r="C35" s="44"/>
      <c r="E35" s="45" t="s">
        <v>148</v>
      </c>
      <c r="F35" s="71">
        <v>71</v>
      </c>
    </row>
    <row r="36" spans="1:6" s="29" customFormat="1" ht="15" x14ac:dyDescent="0.25">
      <c r="A36" s="45" t="s">
        <v>93</v>
      </c>
      <c r="B36" s="44">
        <v>10</v>
      </c>
      <c r="C36" s="44"/>
      <c r="E36" s="45" t="s">
        <v>103</v>
      </c>
      <c r="F36" s="44">
        <v>370</v>
      </c>
    </row>
    <row r="37" spans="1:6" s="29" customFormat="1" ht="15" x14ac:dyDescent="0.25">
      <c r="A37" s="45" t="s">
        <v>186</v>
      </c>
      <c r="B37" s="44">
        <v>67</v>
      </c>
      <c r="C37" s="44"/>
      <c r="E37" s="49"/>
      <c r="F37" s="72"/>
    </row>
    <row r="38" spans="1:6" s="29" customFormat="1" ht="15" x14ac:dyDescent="0.25">
      <c r="A38" s="45" t="s">
        <v>94</v>
      </c>
      <c r="B38" s="44">
        <v>84</v>
      </c>
      <c r="C38" s="46"/>
      <c r="E38" s="48" t="s">
        <v>104</v>
      </c>
      <c r="F38" s="44"/>
    </row>
    <row r="39" spans="1:6" s="29" customFormat="1" ht="15" x14ac:dyDescent="0.25">
      <c r="A39" s="45" t="s">
        <v>95</v>
      </c>
      <c r="B39" s="44">
        <v>27</v>
      </c>
      <c r="C39" s="44"/>
      <c r="E39" s="45" t="s">
        <v>127</v>
      </c>
      <c r="F39" s="44">
        <f>ENROLLMENT!L18</f>
        <v>139</v>
      </c>
    </row>
    <row r="40" spans="1:6" s="29" customFormat="1" ht="15" x14ac:dyDescent="0.25">
      <c r="A40" s="45" t="s">
        <v>96</v>
      </c>
      <c r="B40" s="44">
        <v>10</v>
      </c>
      <c r="C40" s="44"/>
      <c r="E40" s="45" t="s">
        <v>132</v>
      </c>
      <c r="F40" s="44">
        <f>ENROLLMENT!L19</f>
        <v>263</v>
      </c>
    </row>
    <row r="41" spans="1:6" s="29" customFormat="1" ht="15" x14ac:dyDescent="0.25">
      <c r="A41" s="45" t="s">
        <v>185</v>
      </c>
      <c r="B41" s="44">
        <v>67</v>
      </c>
      <c r="C41" s="44"/>
      <c r="E41" s="77" t="s">
        <v>171</v>
      </c>
      <c r="F41" s="44">
        <f>ENROLLMENT!L20</f>
        <v>4</v>
      </c>
    </row>
    <row r="42" spans="1:6" s="29" customFormat="1" ht="15" x14ac:dyDescent="0.25">
      <c r="A42" s="45" t="s">
        <v>97</v>
      </c>
      <c r="B42" s="44">
        <v>249</v>
      </c>
      <c r="C42" s="44"/>
      <c r="E42" s="45" t="s">
        <v>266</v>
      </c>
      <c r="F42" s="44">
        <f>ENROLLMENT!L21</f>
        <v>26</v>
      </c>
    </row>
    <row r="43" spans="1:6" s="29" customFormat="1" ht="15" x14ac:dyDescent="0.25">
      <c r="A43" s="45" t="s">
        <v>290</v>
      </c>
      <c r="B43" s="44">
        <v>18</v>
      </c>
      <c r="C43" s="46"/>
      <c r="E43" s="45" t="s">
        <v>134</v>
      </c>
      <c r="F43" s="44">
        <f>ENROLLMENT!L22</f>
        <v>30</v>
      </c>
    </row>
    <row r="44" spans="1:6" s="29" customFormat="1" ht="15.75" customHeight="1" x14ac:dyDescent="0.25">
      <c r="A44" s="45" t="s">
        <v>98</v>
      </c>
      <c r="B44" s="44">
        <v>415</v>
      </c>
      <c r="E44" s="45" t="s">
        <v>105</v>
      </c>
      <c r="F44" s="44">
        <f>ENROLLMENT!L23</f>
        <v>117</v>
      </c>
    </row>
    <row r="45" spans="1:6" s="29" customFormat="1" ht="14.25" customHeight="1" x14ac:dyDescent="0.25">
      <c r="A45" s="45" t="s">
        <v>162</v>
      </c>
      <c r="B45" s="44">
        <v>189</v>
      </c>
      <c r="E45" s="45" t="s">
        <v>106</v>
      </c>
      <c r="F45" s="44">
        <f>ENROLLMENT!L24</f>
        <v>50</v>
      </c>
    </row>
    <row r="46" spans="1:6" s="29" customFormat="1" ht="15" x14ac:dyDescent="0.25">
      <c r="A46" s="45" t="s">
        <v>99</v>
      </c>
      <c r="B46" s="44">
        <v>22</v>
      </c>
      <c r="E46" s="45" t="s">
        <v>267</v>
      </c>
      <c r="F46" s="44">
        <f>ENROLLMENT!L25</f>
        <v>7</v>
      </c>
    </row>
    <row r="47" spans="1:6" s="29" customFormat="1" ht="15" x14ac:dyDescent="0.25">
      <c r="A47" s="45" t="s">
        <v>100</v>
      </c>
      <c r="B47" s="44">
        <v>40</v>
      </c>
      <c r="E47" s="45" t="s">
        <v>196</v>
      </c>
      <c r="F47" s="44">
        <f>ENROLLMENT!L26</f>
        <v>11</v>
      </c>
    </row>
    <row r="48" spans="1:6" s="29" customFormat="1" ht="15" x14ac:dyDescent="0.25">
      <c r="A48" s="45" t="s">
        <v>101</v>
      </c>
      <c r="B48" s="44">
        <v>55</v>
      </c>
      <c r="E48" s="45" t="s">
        <v>195</v>
      </c>
      <c r="F48" s="46">
        <f>ENROLLMENT!L27</f>
        <v>113</v>
      </c>
    </row>
    <row r="49" spans="1:6" x14ac:dyDescent="0.25">
      <c r="A49" s="45" t="s">
        <v>154</v>
      </c>
      <c r="B49" s="44">
        <v>64</v>
      </c>
      <c r="E49" s="49" t="s">
        <v>25</v>
      </c>
      <c r="F49" s="48">
        <f>SUM(F39:F48)</f>
        <v>760</v>
      </c>
    </row>
    <row r="50" spans="1:6" x14ac:dyDescent="0.25">
      <c r="A50" s="45" t="s">
        <v>295</v>
      </c>
      <c r="B50" s="44">
        <v>30</v>
      </c>
      <c r="E50" s="49"/>
      <c r="F50" s="48"/>
    </row>
    <row r="51" spans="1:6" x14ac:dyDescent="0.25">
      <c r="A51" s="45" t="s">
        <v>296</v>
      </c>
      <c r="B51" s="44">
        <v>12</v>
      </c>
      <c r="E51" s="29"/>
      <c r="F51" s="29"/>
    </row>
    <row r="52" spans="1:6" x14ac:dyDescent="0.25">
      <c r="A52" s="45" t="s">
        <v>291</v>
      </c>
      <c r="B52" s="44">
        <v>18</v>
      </c>
      <c r="E52" s="49" t="s">
        <v>125</v>
      </c>
      <c r="F52" s="29"/>
    </row>
    <row r="53" spans="1:6" x14ac:dyDescent="0.25">
      <c r="A53" s="49" t="s">
        <v>25</v>
      </c>
      <c r="B53" s="48">
        <f>SUM(B3:B52)</f>
        <v>2975</v>
      </c>
      <c r="E53" s="49"/>
      <c r="F53" s="29"/>
    </row>
    <row r="54" spans="1:6" x14ac:dyDescent="0.25">
      <c r="E54" s="29"/>
      <c r="F54" s="29"/>
    </row>
    <row r="55" spans="1:6" x14ac:dyDescent="0.25">
      <c r="E55" s="29"/>
      <c r="F55" s="29"/>
    </row>
    <row r="68" spans="1:10" x14ac:dyDescent="0.25">
      <c r="C68" s="8"/>
      <c r="J68" s="3"/>
    </row>
    <row r="69" spans="1:10" x14ac:dyDescent="0.25">
      <c r="C69" s="5"/>
    </row>
    <row r="70" spans="1:10" s="3" customFormat="1" x14ac:dyDescent="0.25">
      <c r="A70"/>
      <c r="B70"/>
      <c r="C70" s="9"/>
      <c r="E70"/>
      <c r="F70"/>
      <c r="H70"/>
      <c r="I70"/>
      <c r="J70"/>
    </row>
    <row r="73" spans="1:10" x14ac:dyDescent="0.25">
      <c r="A73" s="7"/>
    </row>
    <row r="74" spans="1:10" x14ac:dyDescent="0.25">
      <c r="A74" s="5"/>
      <c r="B74" s="8"/>
    </row>
    <row r="75" spans="1:10" x14ac:dyDescent="0.25">
      <c r="A75" s="7"/>
      <c r="B75" s="5"/>
    </row>
    <row r="76" spans="1:10" x14ac:dyDescent="0.25">
      <c r="B76" s="9"/>
    </row>
    <row r="80" spans="1:10" x14ac:dyDescent="0.25">
      <c r="E80" s="3"/>
      <c r="F80" s="3"/>
    </row>
  </sheetData>
  <customSheetViews>
    <customSheetView guid="{0782D04A-F9DD-462B-84E5-7F9CBB74479B}" showPageBreaks="1" showGridLines="0">
      <pageMargins left="0.5" right="0.5" top="0.73" bottom="0.48" header="0.28000000000000003" footer="0.24"/>
      <printOptions verticalCentered="1"/>
      <pageSetup scale="94" orientation="portrait" horizontalDpi="4294967292" verticalDpi="300" r:id="rId1"/>
      <headerFooter alignWithMargins="0">
        <oddHeader>&amp;C&amp;"Times New Roman,Bold"&amp;U
ENROLLMENT BY MAJOR*</oddHeader>
      </headerFooter>
    </customSheetView>
  </customSheetViews>
  <phoneticPr fontId="0" type="noConversion"/>
  <printOptions verticalCentered="1" gridLinesSet="0"/>
  <pageMargins left="0.5" right="0.5" top="0.73" bottom="0.48" header="0.28000000000000003" footer="0.24"/>
  <pageSetup scale="92" orientation="portrait" horizontalDpi="4294967292" verticalDpi="300" r:id="rId2"/>
  <headerFooter alignWithMargins="0">
    <oddHeader>&amp;C&amp;"Times New Roman,Bold"&amp;U
ENROLLMENT BY MAJOR&amp;U*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4:J32"/>
  <sheetViews>
    <sheetView showGridLines="0" view="pageLayout" zoomScaleNormal="85" workbookViewId="0"/>
  </sheetViews>
  <sheetFormatPr defaultRowHeight="18.75" x14ac:dyDescent="0.3"/>
  <cols>
    <col min="1" max="1" width="46" customWidth="1"/>
    <col min="5" max="5" width="9.88671875" style="40" bestFit="1" customWidth="1"/>
    <col min="6" max="6" width="9.88671875" customWidth="1"/>
    <col min="10" max="10" width="8.88671875" style="40"/>
  </cols>
  <sheetData>
    <row r="4" spans="1:10" ht="23.25" customHeight="1" x14ac:dyDescent="0.3">
      <c r="C4" s="38" t="s">
        <v>118</v>
      </c>
      <c r="D4" s="81"/>
      <c r="E4" s="82"/>
      <c r="F4" s="64" t="s">
        <v>119</v>
      </c>
      <c r="G4" s="90"/>
      <c r="H4" s="82"/>
      <c r="I4" s="38" t="s">
        <v>7</v>
      </c>
      <c r="J4" s="61"/>
    </row>
    <row r="5" spans="1:10" x14ac:dyDescent="0.3">
      <c r="A5" s="40"/>
      <c r="B5" s="61">
        <v>2018</v>
      </c>
      <c r="C5" s="61">
        <v>2019</v>
      </c>
      <c r="D5" s="83">
        <v>2020</v>
      </c>
      <c r="E5" s="61">
        <v>2018</v>
      </c>
      <c r="F5" s="61">
        <v>2019</v>
      </c>
      <c r="G5" s="83">
        <v>2020</v>
      </c>
      <c r="H5" s="61">
        <v>2018</v>
      </c>
      <c r="I5" s="61">
        <v>2019</v>
      </c>
      <c r="J5" s="116">
        <v>2020</v>
      </c>
    </row>
    <row r="6" spans="1:10" x14ac:dyDescent="0.3">
      <c r="A6" s="38" t="s">
        <v>8</v>
      </c>
      <c r="B6" s="40"/>
      <c r="C6" s="40"/>
      <c r="D6" s="84"/>
      <c r="E6" s="85"/>
      <c r="F6" s="40"/>
      <c r="G6" s="84"/>
      <c r="H6" s="85"/>
      <c r="I6" s="40"/>
    </row>
    <row r="7" spans="1:10" x14ac:dyDescent="0.3">
      <c r="A7" s="39" t="s">
        <v>13</v>
      </c>
      <c r="B7" s="117">
        <v>0</v>
      </c>
      <c r="C7" s="117">
        <v>0</v>
      </c>
      <c r="D7" s="84">
        <f>ENROLLMENT!J6</f>
        <v>0</v>
      </c>
      <c r="E7" s="117">
        <v>19</v>
      </c>
      <c r="F7" s="117">
        <v>10</v>
      </c>
      <c r="G7" s="84">
        <f>ENROLLMENT!K6</f>
        <v>12</v>
      </c>
      <c r="H7" s="85">
        <f t="shared" ref="H7:J8" si="0">B7+E7</f>
        <v>19</v>
      </c>
      <c r="I7" s="40">
        <f t="shared" si="0"/>
        <v>10</v>
      </c>
      <c r="J7" s="40">
        <f t="shared" si="0"/>
        <v>12</v>
      </c>
    </row>
    <row r="8" spans="1:10" x14ac:dyDescent="0.3">
      <c r="A8" s="39" t="s">
        <v>14</v>
      </c>
      <c r="B8" s="116">
        <v>3</v>
      </c>
      <c r="C8" s="116">
        <v>3</v>
      </c>
      <c r="D8" s="83">
        <f>ENROLLMENT!J7</f>
        <v>4</v>
      </c>
      <c r="E8" s="116">
        <v>1231</v>
      </c>
      <c r="F8" s="116">
        <v>1321</v>
      </c>
      <c r="G8" s="83">
        <f>ENROLLMENT!K7</f>
        <v>1323</v>
      </c>
      <c r="H8" s="82">
        <f t="shared" si="0"/>
        <v>1234</v>
      </c>
      <c r="I8" s="61">
        <f t="shared" si="0"/>
        <v>1324</v>
      </c>
      <c r="J8" s="61">
        <f t="shared" si="0"/>
        <v>1327</v>
      </c>
    </row>
    <row r="9" spans="1:10" x14ac:dyDescent="0.3">
      <c r="A9" s="39" t="s">
        <v>15</v>
      </c>
      <c r="B9" s="40">
        <f>SUM(B7:B8)</f>
        <v>3</v>
      </c>
      <c r="C9" s="117">
        <f>SUM(C7:C8)</f>
        <v>3</v>
      </c>
      <c r="D9" s="84">
        <f>SUM(D7:D8)</f>
        <v>4</v>
      </c>
      <c r="E9" s="85">
        <f t="shared" ref="E9:J9" si="1">SUM(E7:E8)</f>
        <v>1250</v>
      </c>
      <c r="F9" s="117">
        <f t="shared" si="1"/>
        <v>1331</v>
      </c>
      <c r="G9" s="84">
        <f t="shared" si="1"/>
        <v>1335</v>
      </c>
      <c r="H9" s="85">
        <f t="shared" si="1"/>
        <v>1253</v>
      </c>
      <c r="I9" s="40">
        <f t="shared" si="1"/>
        <v>1334</v>
      </c>
      <c r="J9" s="40">
        <f t="shared" si="1"/>
        <v>1339</v>
      </c>
    </row>
    <row r="10" spans="1:10" x14ac:dyDescent="0.3">
      <c r="A10" s="40"/>
      <c r="B10" s="40"/>
      <c r="C10" s="117"/>
      <c r="D10" s="84"/>
      <c r="E10" s="85"/>
      <c r="F10" s="117"/>
      <c r="G10" s="84"/>
      <c r="H10" s="85"/>
      <c r="I10" s="40"/>
    </row>
    <row r="11" spans="1:10" x14ac:dyDescent="0.3">
      <c r="A11" s="39" t="s">
        <v>17</v>
      </c>
      <c r="B11" s="117">
        <v>1</v>
      </c>
      <c r="C11" s="117">
        <v>3</v>
      </c>
      <c r="D11" s="84">
        <f>ENROLLMENT!J10</f>
        <v>5</v>
      </c>
      <c r="E11" s="117">
        <v>1218</v>
      </c>
      <c r="F11" s="117">
        <v>1280</v>
      </c>
      <c r="G11" s="84">
        <f>ENROLLMENT!K10</f>
        <v>1326</v>
      </c>
      <c r="H11" s="85">
        <f t="shared" ref="H11:I14" si="2">B11+E11</f>
        <v>1219</v>
      </c>
      <c r="I11" s="40">
        <f t="shared" si="2"/>
        <v>1283</v>
      </c>
      <c r="J11" s="40">
        <f t="shared" ref="J11:J14" si="3">D11+G11</f>
        <v>1331</v>
      </c>
    </row>
    <row r="12" spans="1:10" x14ac:dyDescent="0.3">
      <c r="A12" s="39" t="s">
        <v>18</v>
      </c>
      <c r="B12" s="117">
        <v>8</v>
      </c>
      <c r="C12" s="117">
        <v>6</v>
      </c>
      <c r="D12" s="84">
        <f>ENROLLMENT!J11</f>
        <v>7</v>
      </c>
      <c r="E12" s="117">
        <v>1347</v>
      </c>
      <c r="F12" s="117">
        <v>1296</v>
      </c>
      <c r="G12" s="84">
        <f>ENROLLMENT!K11</f>
        <v>1380</v>
      </c>
      <c r="H12" s="85">
        <f t="shared" si="2"/>
        <v>1355</v>
      </c>
      <c r="I12" s="40">
        <f t="shared" si="2"/>
        <v>1302</v>
      </c>
      <c r="J12" s="40">
        <f t="shared" si="3"/>
        <v>1387</v>
      </c>
    </row>
    <row r="13" spans="1:10" x14ac:dyDescent="0.3">
      <c r="A13" s="39" t="s">
        <v>19</v>
      </c>
      <c r="B13" s="117">
        <v>432</v>
      </c>
      <c r="C13" s="117">
        <v>450</v>
      </c>
      <c r="D13" s="84">
        <f>ENROLLMENT!J12</f>
        <v>451</v>
      </c>
      <c r="E13" s="117">
        <v>1559</v>
      </c>
      <c r="F13" s="117">
        <v>1587</v>
      </c>
      <c r="G13" s="84">
        <f>ENROLLMENT!K12</f>
        <v>1557</v>
      </c>
      <c r="H13" s="85">
        <f t="shared" si="2"/>
        <v>1991</v>
      </c>
      <c r="I13" s="40">
        <f t="shared" si="2"/>
        <v>2037</v>
      </c>
      <c r="J13" s="40">
        <f t="shared" si="3"/>
        <v>2008</v>
      </c>
    </row>
    <row r="14" spans="1:10" x14ac:dyDescent="0.3">
      <c r="A14" s="39" t="s">
        <v>20</v>
      </c>
      <c r="B14" s="116">
        <v>50</v>
      </c>
      <c r="C14" s="116">
        <v>53</v>
      </c>
      <c r="D14" s="83">
        <f>ENROLLMENT!J13</f>
        <v>67</v>
      </c>
      <c r="E14" s="116">
        <v>8</v>
      </c>
      <c r="F14" s="116">
        <v>3</v>
      </c>
      <c r="G14" s="83">
        <f>ENROLLMENT!K13</f>
        <v>4</v>
      </c>
      <c r="H14" s="82">
        <f t="shared" si="2"/>
        <v>58</v>
      </c>
      <c r="I14" s="61">
        <f t="shared" si="2"/>
        <v>56</v>
      </c>
      <c r="J14" s="61">
        <f t="shared" si="3"/>
        <v>71</v>
      </c>
    </row>
    <row r="15" spans="1:10" x14ac:dyDescent="0.3">
      <c r="A15" s="41" t="s">
        <v>120</v>
      </c>
      <c r="B15" s="62">
        <f t="shared" ref="B15:J15" si="4">SUM(B9:B14)</f>
        <v>494</v>
      </c>
      <c r="C15" s="62">
        <f>SUM(C9:C14)</f>
        <v>515</v>
      </c>
      <c r="D15" s="86">
        <f>SUM(D9:D14)</f>
        <v>534</v>
      </c>
      <c r="E15" s="87">
        <f>SUM(E9:E14)</f>
        <v>5382</v>
      </c>
      <c r="F15" s="62">
        <f t="shared" si="4"/>
        <v>5497</v>
      </c>
      <c r="G15" s="86">
        <f t="shared" si="4"/>
        <v>5602</v>
      </c>
      <c r="H15" s="87">
        <f t="shared" si="4"/>
        <v>5876</v>
      </c>
      <c r="I15" s="62">
        <f t="shared" si="4"/>
        <v>6012</v>
      </c>
      <c r="J15" s="62">
        <f t="shared" si="4"/>
        <v>6136</v>
      </c>
    </row>
    <row r="16" spans="1:10" x14ac:dyDescent="0.3">
      <c r="A16" s="40"/>
      <c r="B16" s="40"/>
      <c r="C16" s="40"/>
      <c r="D16" s="84"/>
      <c r="E16" s="85"/>
      <c r="F16" s="40"/>
      <c r="G16" s="84"/>
      <c r="H16" s="85"/>
      <c r="I16" s="40"/>
    </row>
    <row r="17" spans="1:10" x14ac:dyDescent="0.3">
      <c r="A17" s="38" t="s">
        <v>22</v>
      </c>
      <c r="B17" s="40"/>
      <c r="C17" s="40"/>
      <c r="D17" s="84"/>
      <c r="E17" s="85"/>
      <c r="F17" s="40"/>
      <c r="G17" s="84"/>
      <c r="H17" s="85"/>
      <c r="I17" s="40"/>
    </row>
    <row r="18" spans="1:10" x14ac:dyDescent="0.3">
      <c r="A18" s="39" t="s">
        <v>127</v>
      </c>
      <c r="B18" s="40">
        <v>0</v>
      </c>
      <c r="C18" s="40">
        <v>0</v>
      </c>
      <c r="D18" s="84">
        <f>ENROLLMENT!J18</f>
        <v>0</v>
      </c>
      <c r="E18" s="117">
        <v>139</v>
      </c>
      <c r="F18" s="117">
        <v>139</v>
      </c>
      <c r="G18" s="84">
        <f>ENROLLMENT!K18</f>
        <v>139</v>
      </c>
      <c r="H18" s="85">
        <f t="shared" ref="H18:J27" si="5">B18+E18</f>
        <v>139</v>
      </c>
      <c r="I18" s="40">
        <f t="shared" si="5"/>
        <v>139</v>
      </c>
      <c r="J18" s="40">
        <f t="shared" si="5"/>
        <v>139</v>
      </c>
    </row>
    <row r="19" spans="1:10" x14ac:dyDescent="0.3">
      <c r="A19" s="39" t="s">
        <v>132</v>
      </c>
      <c r="B19" s="40">
        <v>0</v>
      </c>
      <c r="C19" s="40">
        <v>0</v>
      </c>
      <c r="D19" s="84">
        <f>ENROLLMENT!J19</f>
        <v>0</v>
      </c>
      <c r="E19" s="117">
        <v>225</v>
      </c>
      <c r="F19" s="117">
        <v>244</v>
      </c>
      <c r="G19" s="84">
        <f>ENROLLMENT!K19</f>
        <v>263</v>
      </c>
      <c r="H19" s="85">
        <f t="shared" si="5"/>
        <v>225</v>
      </c>
      <c r="I19" s="40">
        <f t="shared" si="5"/>
        <v>244</v>
      </c>
      <c r="J19" s="40">
        <f t="shared" si="5"/>
        <v>263</v>
      </c>
    </row>
    <row r="20" spans="1:10" x14ac:dyDescent="0.3">
      <c r="A20" s="39" t="s">
        <v>171</v>
      </c>
      <c r="B20" s="40">
        <v>0</v>
      </c>
      <c r="C20" s="40">
        <v>0</v>
      </c>
      <c r="D20" s="84">
        <f>ENROLLMENT!J20</f>
        <v>0</v>
      </c>
      <c r="E20" s="117">
        <v>10</v>
      </c>
      <c r="F20" s="117">
        <v>8</v>
      </c>
      <c r="G20" s="84">
        <f>ENROLLMENT!K20</f>
        <v>4</v>
      </c>
      <c r="H20" s="85">
        <f t="shared" si="5"/>
        <v>10</v>
      </c>
      <c r="I20" s="40">
        <f t="shared" si="5"/>
        <v>8</v>
      </c>
      <c r="J20" s="40">
        <f t="shared" si="5"/>
        <v>4</v>
      </c>
    </row>
    <row r="21" spans="1:10" x14ac:dyDescent="0.3">
      <c r="A21" s="39" t="s">
        <v>266</v>
      </c>
      <c r="B21" s="40">
        <v>0</v>
      </c>
      <c r="C21" s="40">
        <v>0</v>
      </c>
      <c r="D21" s="84">
        <f>ENROLLMENT!J21</f>
        <v>0</v>
      </c>
      <c r="E21" s="117">
        <v>0</v>
      </c>
      <c r="F21" s="117">
        <v>14</v>
      </c>
      <c r="G21" s="84">
        <f>ENROLLMENT!K21</f>
        <v>26</v>
      </c>
      <c r="H21" s="85">
        <f t="shared" si="5"/>
        <v>0</v>
      </c>
      <c r="I21" s="40">
        <f t="shared" si="5"/>
        <v>14</v>
      </c>
      <c r="J21" s="40">
        <f t="shared" si="5"/>
        <v>26</v>
      </c>
    </row>
    <row r="22" spans="1:10" x14ac:dyDescent="0.3">
      <c r="A22" s="39" t="s">
        <v>134</v>
      </c>
      <c r="B22" s="40">
        <v>0</v>
      </c>
      <c r="C22" s="40">
        <v>0</v>
      </c>
      <c r="D22" s="84">
        <f>ENROLLMENT!J22</f>
        <v>0</v>
      </c>
      <c r="E22" s="117">
        <v>25</v>
      </c>
      <c r="F22" s="117">
        <v>28</v>
      </c>
      <c r="G22" s="84">
        <f>ENROLLMENT!K22</f>
        <v>30</v>
      </c>
      <c r="H22" s="85">
        <f t="shared" si="5"/>
        <v>25</v>
      </c>
      <c r="I22" s="40">
        <f t="shared" si="5"/>
        <v>28</v>
      </c>
      <c r="J22" s="40">
        <f t="shared" si="5"/>
        <v>30</v>
      </c>
    </row>
    <row r="23" spans="1:10" x14ac:dyDescent="0.3">
      <c r="A23" s="39" t="s">
        <v>105</v>
      </c>
      <c r="B23" s="117">
        <v>75</v>
      </c>
      <c r="C23" s="117">
        <v>90</v>
      </c>
      <c r="D23" s="84">
        <f>ENROLLMENT!J23</f>
        <v>62</v>
      </c>
      <c r="E23" s="117">
        <v>47</v>
      </c>
      <c r="F23" s="117">
        <v>41</v>
      </c>
      <c r="G23" s="84">
        <f>ENROLLMENT!K23</f>
        <v>55</v>
      </c>
      <c r="H23" s="85">
        <f t="shared" si="5"/>
        <v>122</v>
      </c>
      <c r="I23" s="40">
        <f t="shared" si="5"/>
        <v>131</v>
      </c>
      <c r="J23" s="40">
        <f t="shared" si="5"/>
        <v>117</v>
      </c>
    </row>
    <row r="24" spans="1:10" x14ac:dyDescent="0.3">
      <c r="A24" s="39" t="s">
        <v>106</v>
      </c>
      <c r="B24" s="117">
        <v>43</v>
      </c>
      <c r="C24" s="117">
        <v>65</v>
      </c>
      <c r="D24" s="84">
        <f>ENROLLMENT!J24</f>
        <v>50</v>
      </c>
      <c r="E24" s="117">
        <v>0</v>
      </c>
      <c r="F24" s="117">
        <v>1</v>
      </c>
      <c r="G24" s="84">
        <f>ENROLLMENT!K24</f>
        <v>0</v>
      </c>
      <c r="H24" s="85">
        <f t="shared" si="5"/>
        <v>43</v>
      </c>
      <c r="I24" s="40">
        <f t="shared" si="5"/>
        <v>66</v>
      </c>
      <c r="J24" s="40">
        <f t="shared" si="5"/>
        <v>50</v>
      </c>
    </row>
    <row r="25" spans="1:10" x14ac:dyDescent="0.3">
      <c r="A25" s="39" t="s">
        <v>267</v>
      </c>
      <c r="B25" s="117">
        <v>0</v>
      </c>
      <c r="C25" s="117">
        <v>0</v>
      </c>
      <c r="D25" s="84">
        <f>ENROLLMENT!J25</f>
        <v>0</v>
      </c>
      <c r="E25" s="117">
        <v>0</v>
      </c>
      <c r="F25" s="117">
        <v>4</v>
      </c>
      <c r="G25" s="84">
        <f>ENROLLMENT!K25</f>
        <v>7</v>
      </c>
      <c r="H25" s="85">
        <f t="shared" si="5"/>
        <v>0</v>
      </c>
      <c r="I25" s="40">
        <f t="shared" si="5"/>
        <v>4</v>
      </c>
      <c r="J25" s="40">
        <f t="shared" si="5"/>
        <v>7</v>
      </c>
    </row>
    <row r="26" spans="1:10" x14ac:dyDescent="0.3">
      <c r="A26" s="39" t="s">
        <v>196</v>
      </c>
      <c r="B26" s="117">
        <v>10</v>
      </c>
      <c r="C26" s="117">
        <v>6</v>
      </c>
      <c r="D26" s="84">
        <f>ENROLLMENT!J26</f>
        <v>6</v>
      </c>
      <c r="E26" s="117">
        <v>7</v>
      </c>
      <c r="F26" s="117">
        <v>6</v>
      </c>
      <c r="G26" s="84">
        <f>ENROLLMENT!K26</f>
        <v>5</v>
      </c>
      <c r="H26" s="85">
        <f t="shared" si="5"/>
        <v>17</v>
      </c>
      <c r="I26" s="40">
        <f t="shared" si="5"/>
        <v>12</v>
      </c>
      <c r="J26" s="40">
        <f t="shared" si="5"/>
        <v>11</v>
      </c>
    </row>
    <row r="27" spans="1:10" x14ac:dyDescent="0.3">
      <c r="A27" s="39" t="s">
        <v>195</v>
      </c>
      <c r="B27" s="116">
        <v>0</v>
      </c>
      <c r="C27" s="116">
        <v>0</v>
      </c>
      <c r="D27" s="83">
        <f>ENROLLMENT!J27</f>
        <v>0</v>
      </c>
      <c r="E27" s="116">
        <v>114</v>
      </c>
      <c r="F27" s="116">
        <v>113</v>
      </c>
      <c r="G27" s="83">
        <f>ENROLLMENT!K27</f>
        <v>113</v>
      </c>
      <c r="H27" s="82">
        <f t="shared" si="5"/>
        <v>114</v>
      </c>
      <c r="I27" s="61">
        <f t="shared" si="5"/>
        <v>113</v>
      </c>
      <c r="J27" s="61">
        <f t="shared" si="5"/>
        <v>113</v>
      </c>
    </row>
    <row r="28" spans="1:10" x14ac:dyDescent="0.3">
      <c r="A28" s="41" t="s">
        <v>121</v>
      </c>
      <c r="B28" s="62">
        <f t="shared" ref="B28:J28" si="6">SUM(B18:B27)</f>
        <v>128</v>
      </c>
      <c r="C28" s="62">
        <f t="shared" si="6"/>
        <v>161</v>
      </c>
      <c r="D28" s="86">
        <f t="shared" si="6"/>
        <v>118</v>
      </c>
      <c r="E28" s="87">
        <f t="shared" si="6"/>
        <v>567</v>
      </c>
      <c r="F28" s="62">
        <f t="shared" si="6"/>
        <v>598</v>
      </c>
      <c r="G28" s="86">
        <f t="shared" si="6"/>
        <v>642</v>
      </c>
      <c r="H28" s="87">
        <f t="shared" si="6"/>
        <v>695</v>
      </c>
      <c r="I28" s="62">
        <f t="shared" si="6"/>
        <v>759</v>
      </c>
      <c r="J28" s="62">
        <f t="shared" si="6"/>
        <v>760</v>
      </c>
    </row>
    <row r="29" spans="1:10" x14ac:dyDescent="0.3">
      <c r="A29" s="40"/>
      <c r="B29" s="40"/>
      <c r="C29" s="40"/>
      <c r="D29" s="84"/>
      <c r="E29" s="85"/>
      <c r="F29" s="40"/>
      <c r="G29" s="84"/>
      <c r="H29" s="85"/>
      <c r="I29" s="40"/>
    </row>
    <row r="30" spans="1:10" x14ac:dyDescent="0.3">
      <c r="A30" s="41" t="s">
        <v>122</v>
      </c>
      <c r="B30" s="63">
        <f t="shared" ref="B30:J30" si="7">SUM(B15,B28)</f>
        <v>622</v>
      </c>
      <c r="C30" s="63">
        <f t="shared" si="7"/>
        <v>676</v>
      </c>
      <c r="D30" s="88">
        <f t="shared" si="7"/>
        <v>652</v>
      </c>
      <c r="E30" s="89">
        <f t="shared" si="7"/>
        <v>5949</v>
      </c>
      <c r="F30" s="63">
        <f t="shared" si="7"/>
        <v>6095</v>
      </c>
      <c r="G30" s="88">
        <f t="shared" si="7"/>
        <v>6244</v>
      </c>
      <c r="H30" s="91">
        <f t="shared" si="7"/>
        <v>6571</v>
      </c>
      <c r="I30" s="63">
        <f t="shared" si="7"/>
        <v>6771</v>
      </c>
      <c r="J30" s="63">
        <f t="shared" si="7"/>
        <v>6896</v>
      </c>
    </row>
    <row r="32" spans="1:10" x14ac:dyDescent="0.3">
      <c r="A32" s="39"/>
    </row>
  </sheetData>
  <customSheetViews>
    <customSheetView guid="{0782D04A-F9DD-462B-84E5-7F9CBB74479B}" scale="75" showPageBreaks="1" printArea="1">
      <selection activeCell="J14" sqref="J14"/>
      <pageMargins left="0.25" right="0.25" top="0.17" bottom="0.5" header="0.19" footer="0.5"/>
      <printOptions horizontalCentered="1" verticalCentered="1"/>
      <pageSetup scale="76" orientation="landscape" r:id="rId1"/>
      <headerFooter alignWithMargins="0"/>
    </customSheetView>
  </customSheetViews>
  <phoneticPr fontId="0" type="noConversion"/>
  <printOptions verticalCentered="1"/>
  <pageMargins left="0.25" right="0.25" top="0.25" bottom="0.25" header="0.25" footer="0.5"/>
  <pageSetup scale="83" orientation="landscape" r:id="rId2"/>
  <headerFooter alignWithMargins="0">
    <oddHeader>&amp;C&amp;"Times New Roman,Bold"&amp;14PART III
&amp;UENROLLMENT COMPARISON REPORT
2018-2020</oddHeader>
  </headerFooter>
  <ignoredErrors>
    <ignoredError sqref="G15 D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>
    <pageSetUpPr fitToPage="1"/>
  </sheetPr>
  <dimension ref="A1:J57"/>
  <sheetViews>
    <sheetView showGridLines="0" view="pageLayout" zoomScaleNormal="115" workbookViewId="0"/>
  </sheetViews>
  <sheetFormatPr defaultRowHeight="15.75" x14ac:dyDescent="0.25"/>
  <cols>
    <col min="1" max="1" width="26.77734375" customWidth="1"/>
    <col min="2" max="5" width="6.88671875" customWidth="1"/>
    <col min="6" max="6" width="5.88671875" style="44" customWidth="1"/>
    <col min="7" max="7" width="28.44140625" customWidth="1"/>
    <col min="8" max="8" width="6.88671875" customWidth="1"/>
    <col min="9" max="10" width="6.88671875" style="44" customWidth="1"/>
    <col min="11" max="11" width="8.88671875" customWidth="1"/>
  </cols>
  <sheetData>
    <row r="1" spans="1:10" x14ac:dyDescent="0.25">
      <c r="A1" s="47"/>
      <c r="B1" s="51">
        <v>2018</v>
      </c>
      <c r="C1" s="51">
        <v>2019</v>
      </c>
      <c r="D1" s="51">
        <v>2020</v>
      </c>
      <c r="E1" s="51"/>
      <c r="F1"/>
      <c r="G1" s="29"/>
      <c r="H1" s="51">
        <v>2018</v>
      </c>
      <c r="I1" s="51">
        <v>2019</v>
      </c>
      <c r="J1" s="51">
        <v>2020</v>
      </c>
    </row>
    <row r="2" spans="1:10" x14ac:dyDescent="0.25">
      <c r="A2" s="48" t="s">
        <v>113</v>
      </c>
      <c r="B2" s="44"/>
      <c r="C2" s="44"/>
      <c r="D2" s="44"/>
      <c r="E2" s="44"/>
      <c r="F2" s="29"/>
      <c r="G2" s="49" t="s">
        <v>114</v>
      </c>
      <c r="H2" s="44"/>
    </row>
    <row r="3" spans="1:10" x14ac:dyDescent="0.25">
      <c r="A3" s="45" t="s">
        <v>289</v>
      </c>
      <c r="B3" s="44">
        <v>52</v>
      </c>
      <c r="C3" s="44">
        <v>60</v>
      </c>
      <c r="D3" s="44">
        <v>35</v>
      </c>
      <c r="E3" s="44"/>
      <c r="F3" s="29"/>
      <c r="G3" s="45" t="s">
        <v>193</v>
      </c>
      <c r="H3" s="44">
        <v>182</v>
      </c>
      <c r="I3" s="44">
        <v>198</v>
      </c>
      <c r="J3" s="44">
        <v>234</v>
      </c>
    </row>
    <row r="4" spans="1:10" x14ac:dyDescent="0.25">
      <c r="A4" s="45" t="s">
        <v>200</v>
      </c>
      <c r="B4" s="44">
        <v>24</v>
      </c>
      <c r="C4" s="44">
        <v>20</v>
      </c>
      <c r="D4" s="44">
        <v>23</v>
      </c>
      <c r="E4" s="44"/>
      <c r="F4" s="29"/>
      <c r="G4" s="45" t="s">
        <v>192</v>
      </c>
      <c r="H4" s="44">
        <v>154</v>
      </c>
      <c r="I4" s="44">
        <v>163</v>
      </c>
      <c r="J4" s="44">
        <v>190</v>
      </c>
    </row>
    <row r="5" spans="1:10" x14ac:dyDescent="0.25">
      <c r="A5" s="45" t="s">
        <v>160</v>
      </c>
      <c r="B5" s="44">
        <v>35</v>
      </c>
      <c r="C5" s="44">
        <v>32</v>
      </c>
      <c r="D5" s="44">
        <v>21</v>
      </c>
      <c r="E5" s="44"/>
      <c r="F5" s="29"/>
      <c r="G5" s="45" t="s">
        <v>89</v>
      </c>
      <c r="H5" s="44">
        <v>148</v>
      </c>
      <c r="I5" s="44">
        <v>152</v>
      </c>
      <c r="J5" s="44">
        <v>159</v>
      </c>
    </row>
    <row r="6" spans="1:10" x14ac:dyDescent="0.25">
      <c r="A6" s="45" t="s">
        <v>76</v>
      </c>
      <c r="B6" s="44">
        <v>16</v>
      </c>
      <c r="C6" s="44">
        <v>14</v>
      </c>
      <c r="D6" s="44">
        <v>20</v>
      </c>
      <c r="E6" s="44"/>
      <c r="F6" s="29"/>
      <c r="G6" s="45" t="s">
        <v>194</v>
      </c>
      <c r="H6" s="44">
        <v>84</v>
      </c>
      <c r="I6" s="44">
        <v>81</v>
      </c>
      <c r="J6" s="44">
        <v>116</v>
      </c>
    </row>
    <row r="7" spans="1:10" x14ac:dyDescent="0.25">
      <c r="A7" s="45" t="s">
        <v>201</v>
      </c>
      <c r="B7" s="44">
        <v>19</v>
      </c>
      <c r="C7" s="44">
        <v>22</v>
      </c>
      <c r="D7" s="44">
        <v>17</v>
      </c>
      <c r="E7" s="44"/>
      <c r="F7" s="29"/>
      <c r="G7" s="45" t="s">
        <v>149</v>
      </c>
      <c r="H7" s="44">
        <v>121</v>
      </c>
      <c r="I7" s="44">
        <v>57</v>
      </c>
      <c r="J7" s="44">
        <v>16</v>
      </c>
    </row>
    <row r="8" spans="1:10" x14ac:dyDescent="0.25">
      <c r="A8" s="45" t="s">
        <v>163</v>
      </c>
      <c r="B8" s="44">
        <v>65</v>
      </c>
      <c r="C8" s="44">
        <v>66</v>
      </c>
      <c r="D8" s="44">
        <v>69</v>
      </c>
      <c r="E8" s="44"/>
      <c r="F8" s="29"/>
      <c r="G8" s="45" t="s">
        <v>254</v>
      </c>
      <c r="H8" s="44">
        <v>48</v>
      </c>
      <c r="I8" s="44">
        <v>100</v>
      </c>
      <c r="J8" s="44">
        <v>147</v>
      </c>
    </row>
    <row r="9" spans="1:10" x14ac:dyDescent="0.25">
      <c r="A9" s="45" t="s">
        <v>293</v>
      </c>
      <c r="B9" s="44">
        <v>0</v>
      </c>
      <c r="C9" s="44">
        <v>0</v>
      </c>
      <c r="D9" s="44">
        <v>2</v>
      </c>
      <c r="E9" s="44"/>
      <c r="F9" s="29"/>
      <c r="G9" s="45" t="s">
        <v>157</v>
      </c>
      <c r="H9" s="46">
        <v>569</v>
      </c>
      <c r="I9" s="46">
        <v>569</v>
      </c>
      <c r="J9" s="46">
        <v>546</v>
      </c>
    </row>
    <row r="10" spans="1:10" x14ac:dyDescent="0.25">
      <c r="A10" s="45" t="s">
        <v>155</v>
      </c>
      <c r="B10" s="44">
        <v>70</v>
      </c>
      <c r="C10" s="44">
        <v>77</v>
      </c>
      <c r="D10" s="44">
        <v>82</v>
      </c>
      <c r="E10" s="44"/>
      <c r="F10" s="29"/>
      <c r="G10" s="49" t="s">
        <v>25</v>
      </c>
      <c r="H10" s="52">
        <f>SUM(H3:H9)</f>
        <v>1306</v>
      </c>
      <c r="I10" s="48">
        <f>SUM(I3:I9)</f>
        <v>1320</v>
      </c>
      <c r="J10" s="48">
        <f>SUM(J3:J9)</f>
        <v>1408</v>
      </c>
    </row>
    <row r="11" spans="1:10" x14ac:dyDescent="0.25">
      <c r="A11" s="45" t="s">
        <v>77</v>
      </c>
      <c r="B11" s="44">
        <v>180</v>
      </c>
      <c r="C11" s="44">
        <v>179</v>
      </c>
      <c r="D11" s="44">
        <v>191</v>
      </c>
      <c r="E11" s="44"/>
      <c r="F11" s="29"/>
      <c r="G11" s="48"/>
      <c r="H11" s="44"/>
    </row>
    <row r="12" spans="1:10" x14ac:dyDescent="0.25">
      <c r="A12" s="45" t="s">
        <v>202</v>
      </c>
      <c r="B12" s="44">
        <v>4</v>
      </c>
      <c r="C12" s="44">
        <v>4</v>
      </c>
      <c r="D12" s="44">
        <v>2</v>
      </c>
      <c r="E12" s="44"/>
      <c r="F12" s="29"/>
      <c r="G12" s="48" t="s">
        <v>115</v>
      </c>
      <c r="H12" s="44"/>
    </row>
    <row r="13" spans="1:10" x14ac:dyDescent="0.25">
      <c r="A13" s="45" t="s">
        <v>79</v>
      </c>
      <c r="B13" s="44">
        <v>19</v>
      </c>
      <c r="C13" s="44">
        <v>19</v>
      </c>
      <c r="D13" s="44">
        <v>23</v>
      </c>
      <c r="E13" s="44"/>
      <c r="F13" s="29"/>
      <c r="G13" s="45" t="s">
        <v>292</v>
      </c>
      <c r="H13" s="44">
        <v>0</v>
      </c>
      <c r="I13" s="44">
        <v>11</v>
      </c>
      <c r="J13" s="44">
        <v>23</v>
      </c>
    </row>
    <row r="14" spans="1:10" x14ac:dyDescent="0.25">
      <c r="A14" s="45" t="s">
        <v>203</v>
      </c>
      <c r="B14" s="44">
        <v>3</v>
      </c>
      <c r="C14" s="44">
        <v>2</v>
      </c>
      <c r="D14" s="44">
        <v>1</v>
      </c>
      <c r="E14" s="44"/>
      <c r="F14" s="29"/>
      <c r="G14" s="45" t="s">
        <v>169</v>
      </c>
      <c r="H14" s="44">
        <v>10</v>
      </c>
      <c r="I14" s="44">
        <v>6</v>
      </c>
      <c r="J14" s="44">
        <v>10</v>
      </c>
    </row>
    <row r="15" spans="1:10" x14ac:dyDescent="0.25">
      <c r="A15" s="45" t="s">
        <v>80</v>
      </c>
      <c r="B15" s="44">
        <v>125</v>
      </c>
      <c r="C15" s="44">
        <v>130</v>
      </c>
      <c r="D15" s="44">
        <v>131</v>
      </c>
      <c r="E15" s="44"/>
      <c r="F15" s="29"/>
      <c r="G15" s="45" t="s">
        <v>82</v>
      </c>
      <c r="H15" s="44">
        <v>155</v>
      </c>
      <c r="I15" s="44">
        <v>161</v>
      </c>
      <c r="J15" s="44">
        <v>159</v>
      </c>
    </row>
    <row r="16" spans="1:10" x14ac:dyDescent="0.25">
      <c r="A16" s="45" t="s">
        <v>204</v>
      </c>
      <c r="B16" s="44">
        <v>13</v>
      </c>
      <c r="C16" s="44">
        <v>8</v>
      </c>
      <c r="D16" s="44">
        <v>4</v>
      </c>
      <c r="E16" s="44"/>
      <c r="F16" s="29"/>
      <c r="G16" s="45" t="s">
        <v>91</v>
      </c>
      <c r="H16" s="44">
        <v>22</v>
      </c>
      <c r="I16" s="44">
        <v>20</v>
      </c>
      <c r="J16" s="44">
        <v>22</v>
      </c>
    </row>
    <row r="17" spans="1:10" x14ac:dyDescent="0.25">
      <c r="A17" s="45" t="s">
        <v>156</v>
      </c>
      <c r="B17" s="44">
        <v>51</v>
      </c>
      <c r="C17" s="44">
        <v>53</v>
      </c>
      <c r="D17" s="44">
        <v>55</v>
      </c>
      <c r="E17" s="44"/>
      <c r="F17" s="29"/>
      <c r="G17" s="45" t="s">
        <v>142</v>
      </c>
      <c r="H17" s="44">
        <v>9</v>
      </c>
      <c r="I17" s="44">
        <v>6</v>
      </c>
      <c r="J17" s="44">
        <v>3</v>
      </c>
    </row>
    <row r="18" spans="1:10" x14ac:dyDescent="0.25">
      <c r="A18" s="45" t="s">
        <v>168</v>
      </c>
      <c r="B18" s="44">
        <v>27</v>
      </c>
      <c r="C18" s="44">
        <v>33</v>
      </c>
      <c r="D18" s="44">
        <v>28</v>
      </c>
      <c r="E18" s="44"/>
      <c r="F18" s="29"/>
      <c r="G18" s="45" t="s">
        <v>321</v>
      </c>
      <c r="H18" s="44">
        <v>1</v>
      </c>
      <c r="I18" s="44">
        <v>2</v>
      </c>
      <c r="J18" s="44">
        <v>0</v>
      </c>
    </row>
    <row r="19" spans="1:10" x14ac:dyDescent="0.25">
      <c r="A19" s="45" t="s">
        <v>246</v>
      </c>
      <c r="B19" s="44">
        <v>20</v>
      </c>
      <c r="C19" s="44">
        <v>27</v>
      </c>
      <c r="D19" s="44">
        <v>24</v>
      </c>
      <c r="E19" s="44"/>
      <c r="F19" s="29"/>
      <c r="G19" s="45" t="s">
        <v>102</v>
      </c>
      <c r="H19" s="46">
        <v>60</v>
      </c>
      <c r="I19" s="46">
        <v>48</v>
      </c>
      <c r="J19" s="46">
        <v>52</v>
      </c>
    </row>
    <row r="20" spans="1:10" x14ac:dyDescent="0.25">
      <c r="A20" s="45" t="s">
        <v>108</v>
      </c>
      <c r="B20" s="44">
        <v>13</v>
      </c>
      <c r="C20" s="44">
        <v>34</v>
      </c>
      <c r="D20" s="44">
        <v>55</v>
      </c>
      <c r="E20" s="44"/>
      <c r="F20" s="29"/>
      <c r="G20" s="48" t="s">
        <v>25</v>
      </c>
      <c r="H20" s="52">
        <f>SUM(H13:H19)</f>
        <v>257</v>
      </c>
      <c r="I20" s="48">
        <f>SUM(I13:I19)</f>
        <v>254</v>
      </c>
      <c r="J20" s="48">
        <f>SUM(J13:J19)</f>
        <v>269</v>
      </c>
    </row>
    <row r="21" spans="1:10" x14ac:dyDescent="0.25">
      <c r="A21" s="45" t="s">
        <v>205</v>
      </c>
      <c r="B21" s="44">
        <v>3</v>
      </c>
      <c r="C21" s="44">
        <v>1</v>
      </c>
      <c r="D21" s="44">
        <v>3</v>
      </c>
      <c r="E21" s="44"/>
      <c r="F21" s="29"/>
      <c r="G21" s="49"/>
      <c r="H21" s="44"/>
    </row>
    <row r="22" spans="1:10" x14ac:dyDescent="0.25">
      <c r="A22" s="45" t="s">
        <v>206</v>
      </c>
      <c r="B22" s="44">
        <v>12</v>
      </c>
      <c r="C22" s="44">
        <v>13</v>
      </c>
      <c r="D22" s="44">
        <v>4</v>
      </c>
      <c r="E22" s="44"/>
      <c r="F22" s="29"/>
      <c r="G22" s="49" t="s">
        <v>116</v>
      </c>
      <c r="H22" s="44"/>
    </row>
    <row r="23" spans="1:10" x14ac:dyDescent="0.25">
      <c r="A23" s="45" t="s">
        <v>83</v>
      </c>
      <c r="B23" s="44">
        <v>97</v>
      </c>
      <c r="C23" s="44">
        <v>86</v>
      </c>
      <c r="D23" s="44">
        <v>86</v>
      </c>
      <c r="E23" s="44"/>
      <c r="F23" s="29"/>
      <c r="G23" s="45" t="s">
        <v>75</v>
      </c>
      <c r="H23" s="44">
        <v>280</v>
      </c>
      <c r="I23" s="44">
        <v>232</v>
      </c>
      <c r="J23" s="44">
        <v>183</v>
      </c>
    </row>
    <row r="24" spans="1:10" x14ac:dyDescent="0.25">
      <c r="A24" s="45" t="s">
        <v>207</v>
      </c>
      <c r="B24" s="44">
        <v>4</v>
      </c>
      <c r="C24" s="44">
        <v>2</v>
      </c>
      <c r="D24" s="44">
        <v>0</v>
      </c>
      <c r="E24" s="44"/>
      <c r="F24" s="29"/>
      <c r="G24" s="45" t="s">
        <v>78</v>
      </c>
      <c r="H24" s="44">
        <v>0</v>
      </c>
      <c r="I24" s="44">
        <v>0</v>
      </c>
      <c r="J24" s="44">
        <v>2</v>
      </c>
    </row>
    <row r="25" spans="1:10" x14ac:dyDescent="0.25">
      <c r="A25" s="45" t="s">
        <v>294</v>
      </c>
      <c r="B25" s="44">
        <v>0</v>
      </c>
      <c r="C25" s="44">
        <v>0</v>
      </c>
      <c r="D25" s="44">
        <v>24</v>
      </c>
      <c r="E25" s="44"/>
      <c r="F25" s="29"/>
      <c r="G25" s="44" t="s">
        <v>255</v>
      </c>
      <c r="H25" s="44">
        <v>6</v>
      </c>
      <c r="I25" s="44">
        <v>21</v>
      </c>
      <c r="J25" s="44">
        <v>31</v>
      </c>
    </row>
    <row r="26" spans="1:10" x14ac:dyDescent="0.25">
      <c r="A26" s="45" t="s">
        <v>253</v>
      </c>
      <c r="B26" s="44">
        <v>29</v>
      </c>
      <c r="C26" s="44">
        <v>25</v>
      </c>
      <c r="D26" s="44">
        <v>28</v>
      </c>
      <c r="E26" s="44"/>
      <c r="F26" s="29"/>
      <c r="G26" s="44" t="s">
        <v>81</v>
      </c>
      <c r="H26" s="44">
        <v>105</v>
      </c>
      <c r="I26" s="44">
        <v>101</v>
      </c>
      <c r="J26" s="44">
        <v>103</v>
      </c>
    </row>
    <row r="27" spans="1:10" x14ac:dyDescent="0.25">
      <c r="A27" s="45" t="s">
        <v>84</v>
      </c>
      <c r="B27" s="44">
        <v>66</v>
      </c>
      <c r="C27" s="44">
        <v>59</v>
      </c>
      <c r="D27" s="44">
        <v>41</v>
      </c>
      <c r="E27" s="44"/>
      <c r="F27" s="29"/>
      <c r="G27" s="44" t="s">
        <v>150</v>
      </c>
      <c r="H27" s="44">
        <v>133</v>
      </c>
      <c r="I27" s="44">
        <v>150</v>
      </c>
      <c r="J27" s="44">
        <v>133</v>
      </c>
    </row>
    <row r="28" spans="1:10" x14ac:dyDescent="0.25">
      <c r="A28" s="45" t="s">
        <v>164</v>
      </c>
      <c r="B28" s="44">
        <v>206</v>
      </c>
      <c r="C28" s="44">
        <v>205</v>
      </c>
      <c r="D28" s="44">
        <v>199</v>
      </c>
      <c r="E28" s="44"/>
      <c r="F28" s="29"/>
      <c r="G28" s="44" t="s">
        <v>151</v>
      </c>
      <c r="H28" s="44">
        <v>669</v>
      </c>
      <c r="I28" s="44">
        <v>667</v>
      </c>
      <c r="J28" s="44">
        <v>604</v>
      </c>
    </row>
    <row r="29" spans="1:10" x14ac:dyDescent="0.25">
      <c r="A29" s="45" t="s">
        <v>85</v>
      </c>
      <c r="B29" s="44">
        <v>14</v>
      </c>
      <c r="C29" s="44">
        <v>11</v>
      </c>
      <c r="D29" s="44">
        <v>12</v>
      </c>
      <c r="E29" s="44"/>
      <c r="F29" s="29"/>
      <c r="G29" s="44" t="s">
        <v>161</v>
      </c>
      <c r="H29" s="44">
        <v>194</v>
      </c>
      <c r="I29" s="44">
        <v>180</v>
      </c>
      <c r="J29" s="44">
        <v>186</v>
      </c>
    </row>
    <row r="30" spans="1:10" x14ac:dyDescent="0.25">
      <c r="A30" s="45" t="s">
        <v>86</v>
      </c>
      <c r="B30" s="44">
        <v>62</v>
      </c>
      <c r="C30" s="44">
        <v>70</v>
      </c>
      <c r="D30" s="44">
        <v>76</v>
      </c>
      <c r="E30" s="44"/>
      <c r="F30" s="29"/>
      <c r="G30" s="44" t="s">
        <v>170</v>
      </c>
      <c r="H30" s="44">
        <v>9</v>
      </c>
      <c r="I30" s="44">
        <v>4</v>
      </c>
      <c r="J30" s="44">
        <v>1</v>
      </c>
    </row>
    <row r="31" spans="1:10" x14ac:dyDescent="0.25">
      <c r="A31" s="45" t="s">
        <v>158</v>
      </c>
      <c r="B31" s="44">
        <v>109</v>
      </c>
      <c r="C31" s="44">
        <v>108</v>
      </c>
      <c r="D31" s="44">
        <v>100</v>
      </c>
      <c r="E31" s="44"/>
      <c r="F31" s="29"/>
      <c r="G31" s="44" t="s">
        <v>152</v>
      </c>
      <c r="H31" s="44">
        <v>261</v>
      </c>
      <c r="I31" s="44">
        <v>281</v>
      </c>
      <c r="J31" s="44">
        <v>303</v>
      </c>
    </row>
    <row r="32" spans="1:10" x14ac:dyDescent="0.25">
      <c r="A32" s="45" t="s">
        <v>87</v>
      </c>
      <c r="B32" s="44">
        <v>14</v>
      </c>
      <c r="C32" s="44">
        <v>9</v>
      </c>
      <c r="D32" s="44">
        <v>4</v>
      </c>
      <c r="E32" s="44"/>
      <c r="F32" s="29"/>
      <c r="G32" s="44" t="s">
        <v>153</v>
      </c>
      <c r="H32" s="46">
        <v>499</v>
      </c>
      <c r="I32" s="46">
        <v>516</v>
      </c>
      <c r="J32" s="46">
        <v>509</v>
      </c>
    </row>
    <row r="33" spans="1:10" x14ac:dyDescent="0.25">
      <c r="A33" s="45" t="s">
        <v>166</v>
      </c>
      <c r="B33" s="44">
        <v>7</v>
      </c>
      <c r="C33" s="44">
        <v>4</v>
      </c>
      <c r="D33" s="44">
        <v>0</v>
      </c>
      <c r="E33" s="44"/>
      <c r="F33" s="29"/>
      <c r="G33" s="48" t="s">
        <v>25</v>
      </c>
      <c r="H33" s="52">
        <f>SUM(H23:H32)</f>
        <v>2156</v>
      </c>
      <c r="I33" s="48">
        <f>SUM(I23:I32)</f>
        <v>2152</v>
      </c>
      <c r="J33" s="48">
        <f>SUM(J23:J32)</f>
        <v>2055</v>
      </c>
    </row>
    <row r="34" spans="1:10" x14ac:dyDescent="0.25">
      <c r="A34" s="45" t="s">
        <v>245</v>
      </c>
      <c r="B34" s="44">
        <v>94</v>
      </c>
      <c r="C34" s="44">
        <v>129</v>
      </c>
      <c r="D34" s="44">
        <v>149</v>
      </c>
      <c r="E34" s="44"/>
      <c r="F34" s="29"/>
      <c r="G34" s="45"/>
      <c r="H34" s="44"/>
    </row>
    <row r="35" spans="1:10" x14ac:dyDescent="0.25">
      <c r="A35" s="45" t="s">
        <v>88</v>
      </c>
      <c r="B35" s="44">
        <v>51</v>
      </c>
      <c r="C35" s="44">
        <v>23</v>
      </c>
      <c r="D35" s="44">
        <v>0</v>
      </c>
      <c r="E35" s="44"/>
      <c r="F35" s="29"/>
      <c r="G35" s="45" t="s">
        <v>148</v>
      </c>
      <c r="H35" s="44">
        <v>60</v>
      </c>
      <c r="I35" s="44">
        <v>56</v>
      </c>
      <c r="J35" s="44">
        <v>71</v>
      </c>
    </row>
    <row r="36" spans="1:10" x14ac:dyDescent="0.25">
      <c r="A36" s="45" t="s">
        <v>90</v>
      </c>
      <c r="B36" s="44">
        <v>35</v>
      </c>
      <c r="C36" s="44">
        <v>31</v>
      </c>
      <c r="D36" s="44">
        <v>29</v>
      </c>
      <c r="E36" s="44"/>
      <c r="F36" s="29"/>
      <c r="G36" s="44" t="s">
        <v>103</v>
      </c>
      <c r="H36" s="44">
        <v>494</v>
      </c>
      <c r="I36" s="44">
        <v>366</v>
      </c>
      <c r="J36" s="44">
        <v>370</v>
      </c>
    </row>
    <row r="37" spans="1:10" x14ac:dyDescent="0.25">
      <c r="A37" s="45" t="s">
        <v>92</v>
      </c>
      <c r="B37" s="44">
        <v>3</v>
      </c>
      <c r="C37" s="44">
        <v>7</v>
      </c>
      <c r="D37" s="44">
        <v>7</v>
      </c>
      <c r="E37" s="44"/>
      <c r="F37" s="29"/>
      <c r="G37" s="48"/>
      <c r="H37" s="44"/>
    </row>
    <row r="38" spans="1:10" x14ac:dyDescent="0.25">
      <c r="A38" s="45" t="s">
        <v>208</v>
      </c>
      <c r="B38" s="44">
        <v>43</v>
      </c>
      <c r="C38" s="44">
        <v>43</v>
      </c>
      <c r="D38" s="44">
        <v>53</v>
      </c>
      <c r="E38" s="44"/>
      <c r="F38" s="29"/>
      <c r="G38" s="48" t="s">
        <v>117</v>
      </c>
      <c r="H38" s="44"/>
    </row>
    <row r="39" spans="1:10" x14ac:dyDescent="0.25">
      <c r="A39" s="45" t="s">
        <v>93</v>
      </c>
      <c r="B39" s="44">
        <v>9</v>
      </c>
      <c r="C39" s="44">
        <v>10</v>
      </c>
      <c r="D39" s="44">
        <v>10</v>
      </c>
      <c r="E39" s="44"/>
      <c r="F39" s="29"/>
      <c r="G39" s="44" t="s">
        <v>127</v>
      </c>
      <c r="H39" s="44">
        <v>139</v>
      </c>
      <c r="I39" s="44">
        <v>139</v>
      </c>
      <c r="J39" s="44">
        <f>IFERROR(VLOOKUP(G39,MAJORS!E:F,2,FALSE),0)</f>
        <v>139</v>
      </c>
    </row>
    <row r="40" spans="1:10" x14ac:dyDescent="0.25">
      <c r="A40" s="45" t="s">
        <v>186</v>
      </c>
      <c r="B40" s="44">
        <v>69</v>
      </c>
      <c r="C40" s="44">
        <v>59</v>
      </c>
      <c r="D40" s="44">
        <v>67</v>
      </c>
      <c r="E40" s="44"/>
      <c r="F40" s="29"/>
      <c r="G40" s="45" t="s">
        <v>132</v>
      </c>
      <c r="H40" s="44">
        <v>225</v>
      </c>
      <c r="I40" s="44">
        <v>244</v>
      </c>
      <c r="J40" s="44">
        <f>IFERROR(VLOOKUP(G40,MAJORS!E:F,2,FALSE),0)</f>
        <v>263</v>
      </c>
    </row>
    <row r="41" spans="1:10" x14ac:dyDescent="0.25">
      <c r="A41" s="45" t="s">
        <v>94</v>
      </c>
      <c r="B41" s="44">
        <v>78</v>
      </c>
      <c r="C41" s="44">
        <v>87</v>
      </c>
      <c r="D41" s="44">
        <v>84</v>
      </c>
      <c r="E41" s="44"/>
      <c r="F41" s="29"/>
      <c r="G41" s="76" t="s">
        <v>171</v>
      </c>
      <c r="H41" s="44">
        <v>10</v>
      </c>
      <c r="I41" s="44">
        <v>8</v>
      </c>
      <c r="J41" s="44">
        <f>IFERROR(VLOOKUP(G41,MAJORS!E:F,2,FALSE),0)</f>
        <v>4</v>
      </c>
    </row>
    <row r="42" spans="1:10" x14ac:dyDescent="0.25">
      <c r="A42" s="45" t="s">
        <v>95</v>
      </c>
      <c r="B42" s="44">
        <v>22</v>
      </c>
      <c r="C42" s="44">
        <v>22</v>
      </c>
      <c r="D42" s="44">
        <v>27</v>
      </c>
      <c r="E42" s="44"/>
      <c r="F42" s="29"/>
      <c r="G42" s="44" t="s">
        <v>266</v>
      </c>
      <c r="H42" s="44">
        <v>0</v>
      </c>
      <c r="I42" s="44">
        <v>14</v>
      </c>
      <c r="J42" s="44">
        <f>IFERROR(VLOOKUP(G42,MAJORS!E:F,2,FALSE),0)</f>
        <v>26</v>
      </c>
    </row>
    <row r="43" spans="1:10" x14ac:dyDescent="0.25">
      <c r="A43" s="45" t="s">
        <v>96</v>
      </c>
      <c r="B43" s="44">
        <v>14</v>
      </c>
      <c r="C43" s="44">
        <v>13</v>
      </c>
      <c r="D43" s="44">
        <v>10</v>
      </c>
      <c r="E43" s="44"/>
      <c r="F43" s="29"/>
      <c r="G43" s="44" t="s">
        <v>134</v>
      </c>
      <c r="H43" s="44">
        <v>25</v>
      </c>
      <c r="I43" s="44">
        <v>28</v>
      </c>
      <c r="J43" s="44">
        <f>IFERROR(VLOOKUP(G43,MAJORS!E:F,2,FALSE),0)</f>
        <v>30</v>
      </c>
    </row>
    <row r="44" spans="1:10" x14ac:dyDescent="0.25">
      <c r="A44" s="45" t="s">
        <v>185</v>
      </c>
      <c r="B44" s="44">
        <v>60</v>
      </c>
      <c r="C44" s="44">
        <v>65</v>
      </c>
      <c r="D44" s="44">
        <v>67</v>
      </c>
      <c r="E44" s="44"/>
      <c r="F44"/>
      <c r="G44" s="45" t="s">
        <v>105</v>
      </c>
      <c r="H44" s="44">
        <v>122</v>
      </c>
      <c r="I44" s="44">
        <v>131</v>
      </c>
      <c r="J44" s="44">
        <f>IFERROR(VLOOKUP(G44,MAJORS!E:F,2,FALSE),0)</f>
        <v>117</v>
      </c>
    </row>
    <row r="45" spans="1:10" x14ac:dyDescent="0.25">
      <c r="A45" s="45" t="s">
        <v>97</v>
      </c>
      <c r="B45" s="44">
        <v>200</v>
      </c>
      <c r="C45" s="44">
        <v>242</v>
      </c>
      <c r="D45" s="44">
        <v>249</v>
      </c>
      <c r="E45" s="44"/>
      <c r="F45"/>
      <c r="G45" s="44" t="s">
        <v>106</v>
      </c>
      <c r="H45" s="44">
        <v>43</v>
      </c>
      <c r="I45" s="44">
        <v>66</v>
      </c>
      <c r="J45" s="44">
        <f>IFERROR(VLOOKUP(G45,MAJORS!E:F,2,FALSE),0)</f>
        <v>50</v>
      </c>
    </row>
    <row r="46" spans="1:10" x14ac:dyDescent="0.25">
      <c r="A46" s="45" t="s">
        <v>290</v>
      </c>
      <c r="B46" s="44">
        <v>0</v>
      </c>
      <c r="C46" s="44">
        <v>9</v>
      </c>
      <c r="D46" s="44">
        <v>18</v>
      </c>
      <c r="E46" s="44"/>
      <c r="F46"/>
      <c r="G46" s="44" t="s">
        <v>267</v>
      </c>
      <c r="H46" s="44">
        <v>0</v>
      </c>
      <c r="I46" s="44">
        <v>4</v>
      </c>
      <c r="J46" s="44">
        <f>IFERROR(VLOOKUP(G46,MAJORS!E:F,2,FALSE),0)</f>
        <v>7</v>
      </c>
    </row>
    <row r="47" spans="1:10" x14ac:dyDescent="0.25">
      <c r="A47" s="45" t="s">
        <v>98</v>
      </c>
      <c r="B47" s="44">
        <v>355</v>
      </c>
      <c r="C47" s="44">
        <v>380</v>
      </c>
      <c r="D47" s="44">
        <v>415</v>
      </c>
      <c r="E47" s="44"/>
      <c r="F47"/>
      <c r="G47" s="45" t="s">
        <v>196</v>
      </c>
      <c r="H47" s="44">
        <v>17</v>
      </c>
      <c r="I47" s="44">
        <v>12</v>
      </c>
      <c r="J47" s="44">
        <f>IFERROR(VLOOKUP(G47,MAJORS!E:F,2,FALSE),0)</f>
        <v>11</v>
      </c>
    </row>
    <row r="48" spans="1:10" x14ac:dyDescent="0.25">
      <c r="A48" s="45" t="s">
        <v>162</v>
      </c>
      <c r="B48" s="44">
        <v>224</v>
      </c>
      <c r="C48" s="44">
        <v>204</v>
      </c>
      <c r="D48" s="44">
        <v>189</v>
      </c>
      <c r="E48" s="44"/>
      <c r="F48"/>
      <c r="G48" s="44" t="s">
        <v>195</v>
      </c>
      <c r="H48" s="46">
        <v>114</v>
      </c>
      <c r="I48" s="46">
        <v>113</v>
      </c>
      <c r="J48" s="46">
        <f>IFERROR(VLOOKUP(G48,MAJORS!E:F,2,FALSE),0)</f>
        <v>113</v>
      </c>
    </row>
    <row r="49" spans="1:10" x14ac:dyDescent="0.25">
      <c r="A49" s="45" t="s">
        <v>99</v>
      </c>
      <c r="B49" s="44">
        <v>27</v>
      </c>
      <c r="C49" s="44">
        <v>18</v>
      </c>
      <c r="D49" s="44">
        <v>22</v>
      </c>
      <c r="E49" s="51"/>
      <c r="F49"/>
      <c r="G49" s="49" t="s">
        <v>25</v>
      </c>
      <c r="H49" s="52">
        <f>SUM(H39:H48)</f>
        <v>695</v>
      </c>
      <c r="I49" s="48">
        <f>SUM(I39:I48)</f>
        <v>759</v>
      </c>
      <c r="J49" s="48">
        <f>SUM(J39:J48)</f>
        <v>760</v>
      </c>
    </row>
    <row r="50" spans="1:10" x14ac:dyDescent="0.25">
      <c r="A50" s="45" t="s">
        <v>100</v>
      </c>
      <c r="B50" s="44">
        <v>33</v>
      </c>
      <c r="C50" s="44">
        <v>35</v>
      </c>
      <c r="D50" s="44">
        <v>40</v>
      </c>
      <c r="E50" s="48"/>
    </row>
    <row r="51" spans="1:10" x14ac:dyDescent="0.25">
      <c r="A51" s="45" t="s">
        <v>101</v>
      </c>
      <c r="B51" s="44">
        <v>62</v>
      </c>
      <c r="C51" s="44">
        <v>71</v>
      </c>
      <c r="D51" s="44">
        <v>55</v>
      </c>
      <c r="E51" s="48"/>
      <c r="G51" s="48"/>
      <c r="H51" s="29"/>
    </row>
    <row r="52" spans="1:10" x14ac:dyDescent="0.25">
      <c r="A52" s="45" t="s">
        <v>154</v>
      </c>
      <c r="B52" s="44">
        <v>59</v>
      </c>
      <c r="C52" s="44">
        <v>61</v>
      </c>
      <c r="D52" s="44">
        <v>64</v>
      </c>
      <c r="E52" s="29"/>
      <c r="G52" s="48" t="s">
        <v>125</v>
      </c>
      <c r="H52" s="29"/>
    </row>
    <row r="53" spans="1:10" x14ac:dyDescent="0.25">
      <c r="A53" s="45" t="s">
        <v>295</v>
      </c>
      <c r="B53" s="44">
        <v>0</v>
      </c>
      <c r="C53" s="44">
        <v>0</v>
      </c>
      <c r="D53" s="44">
        <v>30</v>
      </c>
      <c r="E53" s="53"/>
      <c r="G53" s="48"/>
      <c r="H53" s="29"/>
    </row>
    <row r="54" spans="1:10" x14ac:dyDescent="0.25">
      <c r="A54" s="45" t="s">
        <v>133</v>
      </c>
      <c r="B54" s="44">
        <v>3</v>
      </c>
      <c r="C54" s="44">
        <v>0</v>
      </c>
      <c r="D54" s="44">
        <v>0</v>
      </c>
      <c r="E54" s="53"/>
      <c r="G54" s="48"/>
    </row>
    <row r="55" spans="1:10" x14ac:dyDescent="0.25">
      <c r="A55" s="45" t="s">
        <v>296</v>
      </c>
      <c r="B55" s="44">
        <v>0</v>
      </c>
      <c r="C55" s="44">
        <v>0</v>
      </c>
      <c r="D55" s="44">
        <v>12</v>
      </c>
      <c r="E55" s="53"/>
      <c r="G55" s="29"/>
      <c r="H55" s="29"/>
    </row>
    <row r="56" spans="1:10" x14ac:dyDescent="0.25">
      <c r="A56" s="45" t="s">
        <v>291</v>
      </c>
      <c r="B56" s="46">
        <v>18</v>
      </c>
      <c r="C56" s="46">
        <v>23</v>
      </c>
      <c r="D56" s="46">
        <v>18</v>
      </c>
    </row>
    <row r="57" spans="1:10" x14ac:dyDescent="0.25">
      <c r="A57" s="48" t="s">
        <v>25</v>
      </c>
      <c r="B57" s="52">
        <f>SUM(B3:B56)</f>
        <v>2818</v>
      </c>
      <c r="C57" s="48">
        <f>SUM(C3:C56)</f>
        <v>2905</v>
      </c>
      <c r="D57" s="48">
        <f>SUM(D3:D56)</f>
        <v>2975</v>
      </c>
    </row>
  </sheetData>
  <customSheetViews>
    <customSheetView guid="{0782D04A-F9DD-462B-84E5-7F9CBB74479B}" showPageBreaks="1" showGridLines="0" fitToPage="1" view="pageLayout">
      <selection activeCell="K34" sqref="K34"/>
      <pageMargins left="0.24" right="0.24" top="0.66" bottom="0.5" header="0.27" footer="0.27"/>
      <pageSetup scale="67" orientation="landscape" horizontalDpi="4294967292" verticalDpi="300" r:id="rId1"/>
      <headerFooter alignWithMargins="0">
        <oddHeader>&amp;C&amp;"Times New Roman,Regular"&amp;UComparison of Enrollment by Major&amp;U
2012-2014</oddHeader>
      </headerFooter>
    </customSheetView>
  </customSheetViews>
  <phoneticPr fontId="0" type="noConversion"/>
  <printOptions gridLinesSet="0"/>
  <pageMargins left="0.24" right="0.24" top="0.66" bottom="0.5" header="0.27" footer="0.27"/>
  <pageSetup scale="76" orientation="portrait" horizontalDpi="4294967292" verticalDpi="300" r:id="rId2"/>
  <headerFooter alignWithMargins="0">
    <oddHeader>&amp;C&amp;"Times New Roman,Regular"&amp;UComparison of Enrollment by Major&amp;U*
2018-2020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E77ECC3253642A9435A3F51AF2641" ma:contentTypeVersion="10" ma:contentTypeDescription="Create a new document." ma:contentTypeScope="" ma:versionID="7d83587a4dfed2b7467a2d8ce880139e">
  <xsd:schema xmlns:xsd="http://www.w3.org/2001/XMLSchema" xmlns:xs="http://www.w3.org/2001/XMLSchema" xmlns:p="http://schemas.microsoft.com/office/2006/metadata/properties" xmlns:ns3="da8f180a-8fce-4cb7-8eda-852b50b24d73" xmlns:ns4="4e2a0e66-4cb3-44a0-82ff-3da8e9d27595" targetNamespace="http://schemas.microsoft.com/office/2006/metadata/properties" ma:root="true" ma:fieldsID="1ce9ddad2ab55cea572df40651886999" ns3:_="" ns4:_="">
    <xsd:import namespace="da8f180a-8fce-4cb7-8eda-852b50b24d73"/>
    <xsd:import namespace="4e2a0e66-4cb3-44a0-82ff-3da8e9d275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f180a-8fce-4cb7-8eda-852b50b24d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a0e66-4cb3-44a0-82ff-3da8e9d275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93A8A8-E776-46E1-947C-95CC4ABA3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8f180a-8fce-4cb7-8eda-852b50b24d73"/>
    <ds:schemaRef ds:uri="4e2a0e66-4cb3-44a0-82ff-3da8e9d275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CC5A6D-D392-4047-8075-0410FC2F82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3126E0-6C99-4FFA-BE0F-CBA36BFBEC8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a8f180a-8fce-4cb7-8eda-852b50b24d7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4e2a0e66-4cb3-44a0-82ff-3da8e9d2759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COVER</vt:lpstr>
      <vt:lpstr>ENROLLMENT</vt:lpstr>
      <vt:lpstr>RELIGIOUS TRADITIONS</vt:lpstr>
      <vt:lpstr>STATES REPRESENTED</vt:lpstr>
      <vt:lpstr>COUNTY AND COUNTRY</vt:lpstr>
      <vt:lpstr>MAJORS</vt:lpstr>
      <vt:lpstr>3 YEAR COMP</vt:lpstr>
      <vt:lpstr>3 YEAR COMP MAJORS</vt:lpstr>
      <vt:lpstr>_TOT1</vt:lpstr>
      <vt:lpstr>'3 YEAR COMP'!Print_Area</vt:lpstr>
      <vt:lpstr>COVER!Print_Area</vt:lpstr>
      <vt:lpstr>'3 YEAR COMP MAJORS'!Print_Area_MI</vt:lpstr>
      <vt:lpstr>'COUNTY AND COUNTRY'!Print_Area_MI</vt:lpstr>
      <vt:lpstr>ENROLLMENT!Print_Area_MI</vt:lpstr>
      <vt:lpstr>MAJORS!Print_Area_MI</vt:lpstr>
      <vt:lpstr>'RELIGIOUS TRADITIONS'!Print_Area_MI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chayes10@elon.edu</dc:creator>
  <cp:lastModifiedBy>Casey Hayes</cp:lastModifiedBy>
  <cp:lastPrinted>2019-02-21T21:37:44Z</cp:lastPrinted>
  <dcterms:created xsi:type="dcterms:W3CDTF">1999-09-08T13:32:08Z</dcterms:created>
  <dcterms:modified xsi:type="dcterms:W3CDTF">2020-02-25T17:37:25Z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0x010100416E77ECC3253642A9435A3F51AF2641</vt:lpwstr>
  </property>
</Properties>
</file>