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seo\Downloads\Elon\"/>
    </mc:Choice>
  </mc:AlternateContent>
  <xr:revisionPtr revIDLastSave="0" documentId="8_{44BCACB9-B9DD-4EDF-B02E-2F4ACB527E2A}" xr6:coauthVersionLast="45" xr6:coauthVersionMax="45" xr10:uidLastSave="{00000000-0000-0000-0000-000000000000}"/>
  <bookViews>
    <workbookView xWindow="-120" yWindow="-120" windowWidth="29040" windowHeight="15840" tabRatio="674" xr2:uid="{00000000-000D-0000-FFFF-FFFF00000000}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COUNTRY'!$A$9:$C$20</definedName>
    <definedName name="_Sort" hidden="1">'RELIGIOUS TRADITIONS'!#REF!</definedName>
    <definedName name="_TOT1" localSheetId="4">'COUNTY AND COUNTRY'!#REF!</definedName>
    <definedName name="_TOT1">'RELIGIOUS TRADITIONS'!$B$61</definedName>
    <definedName name="_xlnm.Print_Area" localSheetId="6">'3 YEAR COMP'!$A$4:$J$31</definedName>
    <definedName name="_xlnm.Print_Area" localSheetId="0">COVER!$A$1:$H$30</definedName>
    <definedName name="_xlnm.Print_Area" localSheetId="2">'RELIGIOUS TRADITIONS'!$A$1:$C$61</definedName>
    <definedName name="Print_Area_MI" localSheetId="7">'3 YEAR COMP MAJORS'!$A$1:$A$48</definedName>
    <definedName name="Print_Area_MI" localSheetId="4">'COUNTY AND COUNTRY'!$A$1:$F$46</definedName>
    <definedName name="Print_Area_MI" localSheetId="1">ENROLLMENT!$A$1:$L$36</definedName>
    <definedName name="Print_Area_MI" localSheetId="5">MAJORS!$A$1:$D$71</definedName>
    <definedName name="Print_Area_MI" localSheetId="2">'RELIGIOUS TRADITIONS'!$A$1:$C$62</definedName>
    <definedName name="Print_Area_MI">#REF!</definedName>
    <definedName name="Z_0782D04A_F9DD_462B_84E5_7F9CBB74479B_.wvu.PrintArea" localSheetId="6" hidden="1">'3 YEAR COMP'!$A$4:$J$31</definedName>
  </definedNames>
  <calcPr calcId="191029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7" l="1"/>
  <c r="G26" i="7"/>
  <c r="D26" i="7"/>
  <c r="C57" i="3"/>
  <c r="J47" i="8"/>
  <c r="F47" i="6"/>
  <c r="F10" i="6"/>
  <c r="B54" i="4"/>
  <c r="C48" i="4" s="1"/>
  <c r="C50" i="4" l="1"/>
  <c r="J26" i="2" l="1"/>
  <c r="H26" i="2"/>
  <c r="K26" i="2"/>
  <c r="D26" i="2"/>
  <c r="L26" i="2" l="1"/>
  <c r="C45" i="4" l="1"/>
  <c r="C49" i="4"/>
  <c r="C46" i="4"/>
  <c r="C58" i="3"/>
  <c r="B61" i="3"/>
  <c r="C60" i="3"/>
  <c r="C34" i="3"/>
  <c r="C24" i="3"/>
  <c r="C33" i="3"/>
  <c r="C14" i="3"/>
  <c r="C42" i="3"/>
  <c r="C8" i="3"/>
  <c r="C38" i="3"/>
  <c r="C26" i="3"/>
  <c r="C2" i="3"/>
  <c r="C27" i="3"/>
  <c r="C29" i="3"/>
  <c r="C3" i="3"/>
  <c r="C36" i="3"/>
  <c r="C19" i="3"/>
  <c r="C31" i="3"/>
  <c r="C35" i="3"/>
  <c r="C20" i="3"/>
  <c r="C43" i="3"/>
  <c r="C44" i="3"/>
  <c r="C7" i="3"/>
  <c r="C51" i="3"/>
  <c r="C28" i="3"/>
  <c r="C22" i="3"/>
  <c r="C45" i="3"/>
  <c r="C32" i="3"/>
  <c r="C39" i="3"/>
  <c r="C52" i="3"/>
  <c r="C4" i="3"/>
  <c r="C17" i="3"/>
  <c r="C46" i="3"/>
  <c r="C10" i="3"/>
  <c r="C47" i="3"/>
  <c r="C13" i="3"/>
  <c r="C48" i="3"/>
  <c r="C6" i="3"/>
  <c r="C49" i="3"/>
  <c r="C25" i="3"/>
  <c r="C53" i="3"/>
  <c r="C54" i="3"/>
  <c r="C11" i="3"/>
  <c r="C12" i="3"/>
  <c r="C16" i="3"/>
  <c r="C50" i="3"/>
  <c r="C30" i="3"/>
  <c r="C5" i="3"/>
  <c r="C15" i="3"/>
  <c r="C40" i="3"/>
  <c r="C55" i="3"/>
  <c r="C41" i="3"/>
  <c r="C37" i="3"/>
  <c r="C56" i="3"/>
  <c r="C23" i="3"/>
  <c r="C18" i="3"/>
  <c r="C21" i="3"/>
  <c r="C9" i="3"/>
  <c r="H33" i="8" l="1"/>
  <c r="I33" i="8"/>
  <c r="J33" i="8"/>
  <c r="B52" i="6"/>
  <c r="H19" i="2"/>
  <c r="H20" i="2"/>
  <c r="H21" i="2"/>
  <c r="H22" i="2"/>
  <c r="H23" i="2"/>
  <c r="H24" i="2"/>
  <c r="H25" i="2"/>
  <c r="H27" i="2"/>
  <c r="H28" i="2"/>
  <c r="H18" i="2"/>
  <c r="D19" i="2"/>
  <c r="D20" i="2"/>
  <c r="D21" i="2"/>
  <c r="D22" i="2"/>
  <c r="D23" i="2"/>
  <c r="D24" i="2"/>
  <c r="D25" i="2"/>
  <c r="D27" i="2"/>
  <c r="D28" i="2"/>
  <c r="D18" i="2"/>
  <c r="K25" i="2"/>
  <c r="G25" i="7" s="1"/>
  <c r="J25" i="2"/>
  <c r="D25" i="7" s="1"/>
  <c r="K21" i="2"/>
  <c r="G21" i="7" s="1"/>
  <c r="J21" i="2"/>
  <c r="D21" i="7" s="1"/>
  <c r="H13" i="2"/>
  <c r="H12" i="2"/>
  <c r="H11" i="2"/>
  <c r="H10" i="2"/>
  <c r="D13" i="2"/>
  <c r="D12" i="2"/>
  <c r="D11" i="2"/>
  <c r="D10" i="2"/>
  <c r="H7" i="2"/>
  <c r="H6" i="2"/>
  <c r="D7" i="2"/>
  <c r="D6" i="2"/>
  <c r="C23" i="4" l="1"/>
  <c r="C39" i="4"/>
  <c r="C43" i="4"/>
  <c r="C51" i="4"/>
  <c r="C42" i="4"/>
  <c r="C40" i="4"/>
  <c r="C44" i="4"/>
  <c r="C52" i="4"/>
  <c r="C41" i="4"/>
  <c r="C53" i="4"/>
  <c r="C47" i="4"/>
  <c r="J25" i="7"/>
  <c r="J21" i="7"/>
  <c r="C26" i="4"/>
  <c r="C37" i="4"/>
  <c r="C33" i="4"/>
  <c r="C29" i="4"/>
  <c r="C25" i="4"/>
  <c r="C30" i="4"/>
  <c r="C36" i="4"/>
  <c r="C32" i="4"/>
  <c r="C28" i="4"/>
  <c r="C24" i="4"/>
  <c r="C34" i="4"/>
  <c r="C35" i="4"/>
  <c r="C31" i="4"/>
  <c r="C27" i="4"/>
  <c r="L21" i="2"/>
  <c r="L25" i="2"/>
  <c r="J46" i="8" l="1"/>
  <c r="F46" i="6"/>
  <c r="J42" i="8"/>
  <c r="F42" i="6"/>
  <c r="H10" i="8"/>
  <c r="I10" i="8"/>
  <c r="J10" i="8"/>
  <c r="B57" i="8"/>
  <c r="C57" i="8"/>
  <c r="D57" i="8"/>
  <c r="F21" i="6" l="1"/>
  <c r="I50" i="8" l="1"/>
  <c r="H50" i="8"/>
  <c r="I20" i="8"/>
  <c r="H20" i="8"/>
  <c r="I8" i="7"/>
  <c r="H8" i="7"/>
  <c r="I7" i="7"/>
  <c r="H7" i="7"/>
  <c r="B23" i="5" l="1"/>
  <c r="C21" i="5" s="1"/>
  <c r="C22" i="5" l="1"/>
  <c r="C23" i="5"/>
  <c r="I13" i="7" l="1"/>
  <c r="H13" i="7"/>
  <c r="I12" i="7"/>
  <c r="H12" i="7"/>
  <c r="I11" i="7"/>
  <c r="H11" i="7"/>
  <c r="I9" i="7"/>
  <c r="H9" i="7" l="1"/>
  <c r="C5" i="4" l="1"/>
  <c r="C15" i="4"/>
  <c r="C21" i="4"/>
  <c r="C18" i="4"/>
  <c r="C14" i="4"/>
  <c r="C10" i="4"/>
  <c r="C6" i="4"/>
  <c r="C19" i="4"/>
  <c r="C16" i="4"/>
  <c r="C12" i="4"/>
  <c r="C8" i="4"/>
  <c r="C4" i="4"/>
  <c r="C38" i="4"/>
  <c r="C22" i="4"/>
  <c r="C11" i="4"/>
  <c r="C7" i="4"/>
  <c r="C3" i="4"/>
  <c r="C2" i="4"/>
  <c r="C20" i="4"/>
  <c r="C17" i="4"/>
  <c r="C13" i="4"/>
  <c r="C9" i="4"/>
  <c r="C54" i="4" l="1"/>
  <c r="H14" i="7"/>
  <c r="I14" i="7"/>
  <c r="J20" i="8"/>
  <c r="B9" i="7"/>
  <c r="B15" i="7" s="1"/>
  <c r="C9" i="7"/>
  <c r="C15" i="7" s="1"/>
  <c r="E9" i="7"/>
  <c r="E15" i="7" s="1"/>
  <c r="F9" i="7"/>
  <c r="F15" i="7" s="1"/>
  <c r="B29" i="7"/>
  <c r="C29" i="7"/>
  <c r="E29" i="7"/>
  <c r="F29" i="7"/>
  <c r="F33" i="6"/>
  <c r="J6" i="2"/>
  <c r="D7" i="7" s="1"/>
  <c r="K6" i="2"/>
  <c r="J7" i="2"/>
  <c r="D8" i="7" s="1"/>
  <c r="K7" i="2"/>
  <c r="G8" i="7" s="1"/>
  <c r="B8" i="2"/>
  <c r="B14" i="2" s="1"/>
  <c r="C8" i="2"/>
  <c r="C14" i="2" s="1"/>
  <c r="F8" i="2"/>
  <c r="F14" i="2" s="1"/>
  <c r="G8" i="2"/>
  <c r="G14" i="2" s="1"/>
  <c r="J10" i="2"/>
  <c r="D11" i="7" s="1"/>
  <c r="K10" i="2"/>
  <c r="G11" i="7" s="1"/>
  <c r="J11" i="2"/>
  <c r="D12" i="7" s="1"/>
  <c r="K11" i="2"/>
  <c r="G12" i="7" s="1"/>
  <c r="J12" i="2"/>
  <c r="D13" i="7" s="1"/>
  <c r="K12" i="2"/>
  <c r="G13" i="7" s="1"/>
  <c r="J13" i="2"/>
  <c r="D14" i="7" s="1"/>
  <c r="K13" i="2"/>
  <c r="G14" i="7" s="1"/>
  <c r="J18" i="2"/>
  <c r="D18" i="7" s="1"/>
  <c r="K18" i="2"/>
  <c r="J19" i="2"/>
  <c r="D19" i="7" s="1"/>
  <c r="K19" i="2"/>
  <c r="J20" i="2"/>
  <c r="D20" i="7" s="1"/>
  <c r="K20" i="2"/>
  <c r="J22" i="2"/>
  <c r="D22" i="7" s="1"/>
  <c r="K22" i="2"/>
  <c r="G22" i="7" s="1"/>
  <c r="J23" i="2"/>
  <c r="D23" i="7" s="1"/>
  <c r="K23" i="2"/>
  <c r="G23" i="7" s="1"/>
  <c r="J24" i="2"/>
  <c r="D24" i="7" s="1"/>
  <c r="K24" i="2"/>
  <c r="G24" i="7" s="1"/>
  <c r="J27" i="2"/>
  <c r="D27" i="7" s="1"/>
  <c r="K27" i="2"/>
  <c r="G27" i="7" s="1"/>
  <c r="J28" i="2"/>
  <c r="D28" i="7" s="1"/>
  <c r="K28" i="2"/>
  <c r="G28" i="7" s="1"/>
  <c r="B29" i="2"/>
  <c r="C29" i="2"/>
  <c r="F29" i="2"/>
  <c r="G29" i="2"/>
  <c r="J23" i="7" l="1"/>
  <c r="J24" i="7"/>
  <c r="J22" i="7"/>
  <c r="L22" i="2"/>
  <c r="D29" i="7"/>
  <c r="L24" i="2"/>
  <c r="L20" i="2"/>
  <c r="G20" i="7"/>
  <c r="J20" i="7" s="1"/>
  <c r="L19" i="2"/>
  <c r="F40" i="6" s="1"/>
  <c r="G19" i="7"/>
  <c r="L18" i="2"/>
  <c r="G18" i="7"/>
  <c r="J18" i="7" s="1"/>
  <c r="J13" i="7"/>
  <c r="J11" i="7"/>
  <c r="G7" i="7"/>
  <c r="G9" i="7" s="1"/>
  <c r="G15" i="7" s="1"/>
  <c r="L6" i="2"/>
  <c r="C3" i="5"/>
  <c r="C10" i="5"/>
  <c r="L28" i="2"/>
  <c r="L27" i="2"/>
  <c r="H29" i="2"/>
  <c r="B31" i="2"/>
  <c r="L23" i="2"/>
  <c r="D29" i="2"/>
  <c r="J28" i="7"/>
  <c r="J27" i="7"/>
  <c r="C31" i="2"/>
  <c r="L7" i="2"/>
  <c r="D8" i="2"/>
  <c r="D14" i="2" s="1"/>
  <c r="J8" i="7"/>
  <c r="H8" i="2"/>
  <c r="H14" i="2" s="1"/>
  <c r="J14" i="7"/>
  <c r="J12" i="7"/>
  <c r="L10" i="2"/>
  <c r="C6" i="5"/>
  <c r="G31" i="2"/>
  <c r="K29" i="2"/>
  <c r="J29" i="2"/>
  <c r="L13" i="2"/>
  <c r="L11" i="2"/>
  <c r="F31" i="2"/>
  <c r="K8" i="2"/>
  <c r="K14" i="2" s="1"/>
  <c r="L12" i="2"/>
  <c r="J8" i="2"/>
  <c r="J14" i="2" s="1"/>
  <c r="C11" i="5"/>
  <c r="C19" i="5"/>
  <c r="C15" i="5"/>
  <c r="F31" i="7"/>
  <c r="H15" i="7"/>
  <c r="C31" i="7"/>
  <c r="B31" i="7"/>
  <c r="E31" i="7"/>
  <c r="I15" i="7"/>
  <c r="I29" i="7"/>
  <c r="C18" i="5"/>
  <c r="C14" i="5"/>
  <c r="C9" i="5"/>
  <c r="C5" i="5"/>
  <c r="C17" i="5"/>
  <c r="C13" i="5"/>
  <c r="C8" i="5"/>
  <c r="C4" i="5"/>
  <c r="C20" i="5"/>
  <c r="C16" i="5"/>
  <c r="C12" i="5"/>
  <c r="C7" i="5"/>
  <c r="H29" i="7"/>
  <c r="J7" i="7" l="1"/>
  <c r="J45" i="8"/>
  <c r="F45" i="6"/>
  <c r="J48" i="8"/>
  <c r="F48" i="6"/>
  <c r="J43" i="8"/>
  <c r="F43" i="6"/>
  <c r="J44" i="8"/>
  <c r="F44" i="6"/>
  <c r="J49" i="8"/>
  <c r="F49" i="6"/>
  <c r="J41" i="8"/>
  <c r="F41" i="6"/>
  <c r="F39" i="6"/>
  <c r="J39" i="8"/>
  <c r="J40" i="8"/>
  <c r="G29" i="7"/>
  <c r="G31" i="7" s="1"/>
  <c r="J19" i="7"/>
  <c r="J29" i="7" s="1"/>
  <c r="H31" i="2"/>
  <c r="J31" i="2"/>
  <c r="D31" i="2"/>
  <c r="L8" i="2"/>
  <c r="L14" i="2" s="1"/>
  <c r="J9" i="7"/>
  <c r="J15" i="7" s="1"/>
  <c r="D9" i="7"/>
  <c r="D15" i="7" s="1"/>
  <c r="D31" i="7" s="1"/>
  <c r="I31" i="7"/>
  <c r="L29" i="2"/>
  <c r="K31" i="2"/>
  <c r="H31" i="7"/>
  <c r="J50" i="8" l="1"/>
  <c r="F50" i="6"/>
  <c r="J31" i="7"/>
  <c r="L31" i="2"/>
  <c r="C61" i="3" l="1"/>
</calcChain>
</file>

<file path=xl/sharedStrings.xml><?xml version="1.0" encoding="utf-8"?>
<sst xmlns="http://schemas.openxmlformats.org/spreadsheetml/2006/main" count="477" uniqueCount="329">
  <si>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</si>
  <si>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</si>
  <si>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</si>
  <si>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</si>
  <si>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</si>
  <si>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</si>
  <si>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</si>
  <si>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</si>
  <si>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</si>
  <si>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</si>
  <si>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</si>
  <si>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</si>
  <si>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</si>
  <si>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</si>
  <si>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</si>
  <si>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</si>
  <si>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</si>
  <si>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</si>
  <si>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</si>
  <si>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</si>
  <si>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</si>
  <si>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</si>
  <si>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</si>
  <si>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</si>
  <si>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</si>
  <si>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</si>
  <si>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</si>
  <si>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</si>
  <si>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</si>
  <si>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</si>
  <si>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</si>
  <si>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</si>
  <si>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</si>
  <si>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</si>
  <si>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</si>
  <si>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</si>
  <si>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</si>
  <si>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</si>
  <si>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</si>
  <si>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</si>
  <si>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</si>
  <si>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</si>
  <si>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</si>
  <si>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</si>
  <si>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</si>
  <si>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</si>
  <si>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</si>
  <si>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</si>
  <si>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</si>
  <si>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</si>
  <si>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</si>
  <si>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</si>
  <si>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</si>
  <si>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</si>
  <si>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</si>
  <si>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</si>
  <si>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</si>
  <si>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</si>
  <si>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</si>
  <si>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</si>
  <si>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</si>
  <si>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</si>
  <si>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</si>
  <si>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</si>
  <si>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Davidson</t>
  </si>
  <si>
    <t>Catawba</t>
  </si>
  <si>
    <t>New Hanover</t>
  </si>
  <si>
    <t>Buncombe</t>
  </si>
  <si>
    <t>Other Counties</t>
  </si>
  <si>
    <t>FOREIGN COUNTRIES REPRESENTED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</si>
  <si>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</si>
  <si>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</si>
  <si>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</si>
  <si>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</si>
  <si>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</si>
  <si>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</si>
  <si>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</si>
  <si>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</si>
  <si>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</si>
  <si>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</si>
  <si>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</si>
  <si>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</si>
  <si>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</si>
  <si>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</si>
  <si>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</si>
  <si>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</si>
  <si>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</si>
  <si>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</si>
  <si>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</si>
  <si>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</si>
  <si>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</si>
  <si>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</si>
  <si>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</si>
  <si>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</si>
  <si>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</si>
  <si>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</si>
  <si>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Religious Studies</t>
  </si>
  <si>
    <t>Science Education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</si>
  <si>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</si>
  <si>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</si>
  <si>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</si>
  <si>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</si>
  <si>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</si>
  <si>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</si>
  <si>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</si>
  <si>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</si>
  <si>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</si>
  <si>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</si>
  <si>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</si>
  <si>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</si>
  <si>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</si>
  <si>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*INCLUDES DOUBLE AND TRIPLE MAJORS.</t>
  </si>
  <si>
    <t>Moore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</si>
  <si>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</si>
  <si>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</si>
  <si>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</si>
  <si>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</si>
  <si>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</si>
  <si>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</si>
  <si>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</si>
  <si>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</si>
  <si>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</si>
  <si>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</si>
  <si>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</si>
  <si>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Canada</t>
  </si>
  <si>
    <t>Iredell</t>
  </si>
  <si>
    <t>*Includes double and triple majors</t>
  </si>
  <si>
    <t>% TOTAL  ENROLLMENT</t>
  </si>
  <si>
    <t>United Kingdom</t>
  </si>
  <si>
    <t>Honduras</t>
  </si>
  <si>
    <t>Doctor of Physical Therapy</t>
  </si>
  <si>
    <t>Panama</t>
  </si>
  <si>
    <t>Cabarrus</t>
  </si>
  <si>
    <t>Michigan</t>
  </si>
  <si>
    <t>Colorado</t>
  </si>
  <si>
    <t>Union</t>
  </si>
  <si>
    <t>Spain</t>
  </si>
  <si>
    <t>Juris Doctorate</t>
  </si>
  <si>
    <t>Italy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</si>
  <si>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</si>
  <si>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</si>
  <si>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</si>
  <si>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</si>
  <si>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</si>
  <si>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</si>
  <si>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</si>
  <si>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</si>
  <si>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Physical Education and Health</t>
  </si>
  <si>
    <t>Indiana</t>
  </si>
  <si>
    <t>Kansas</t>
  </si>
  <si>
    <t>Wisconsin</t>
  </si>
  <si>
    <t>Jordan</t>
  </si>
  <si>
    <t>County, Foreign Countries and Majors</t>
  </si>
  <si>
    <t>Non-Degree</t>
  </si>
  <si>
    <t>Sport and Event Management</t>
  </si>
  <si>
    <t>China</t>
  </si>
  <si>
    <t>Trinidad Tobago</t>
  </si>
  <si>
    <t>Entrepreneurship</t>
  </si>
  <si>
    <t>Finance</t>
  </si>
  <si>
    <t>Management</t>
  </si>
  <si>
    <t>Marketing</t>
  </si>
  <si>
    <t>Statistics</t>
  </si>
  <si>
    <t>Biochemistry</t>
  </si>
  <si>
    <t>Dance Performance/Choreography</t>
  </si>
  <si>
    <t>Strategic Communications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</si>
  <si>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</si>
  <si>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</si>
  <si>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</si>
  <si>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</si>
  <si>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</si>
  <si>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</si>
  <si>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</si>
  <si>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Ecuador</t>
  </si>
  <si>
    <t>Vietnam</t>
  </si>
  <si>
    <t>Minnesota</t>
  </si>
  <si>
    <t>Information Science</t>
  </si>
  <si>
    <t>Washington</t>
  </si>
  <si>
    <t>Costa Rica</t>
  </si>
  <si>
    <t>Iceland</t>
  </si>
  <si>
    <t>Dance Science</t>
  </si>
  <si>
    <t>Early Childhood Education</t>
  </si>
  <si>
    <t>International Economics</t>
  </si>
  <si>
    <t>Juris Doctorate/Master of Business Administration</t>
  </si>
  <si>
    <t>Master of Science - Physician Assistant Studies</t>
  </si>
  <si>
    <t>Agnostic</t>
  </si>
  <si>
    <t>Anglican</t>
  </si>
  <si>
    <t>Atheist</t>
  </si>
  <si>
    <t>Church of England</t>
  </si>
  <si>
    <t>Congregationalist</t>
  </si>
  <si>
    <t>Greek Orthodox</t>
  </si>
  <si>
    <t>Independent</t>
  </si>
  <si>
    <t>Latter Day Saint/Mormon</t>
  </si>
  <si>
    <t>Moravian</t>
  </si>
  <si>
    <t>Non-Denominational</t>
  </si>
  <si>
    <t>Seventh Day Adventist</t>
  </si>
  <si>
    <t>Unitarian</t>
  </si>
  <si>
    <t>Buddhist</t>
  </si>
  <si>
    <t>Australia</t>
  </si>
  <si>
    <t>Venezuela</t>
  </si>
  <si>
    <t>Policy Studies</t>
  </si>
  <si>
    <t>Music Prod &amp; Recording Arts</t>
  </si>
  <si>
    <t>Disciple of Christ</t>
  </si>
  <si>
    <t>Sikh</t>
  </si>
  <si>
    <t>Ukranian Orthodox</t>
  </si>
  <si>
    <t>Other First Year</t>
  </si>
  <si>
    <t xml:space="preserve">  Total First Year</t>
  </si>
  <si>
    <t>Cambodia</t>
  </si>
  <si>
    <t>France</t>
  </si>
  <si>
    <t>India</t>
  </si>
  <si>
    <t>Communication Design</t>
  </si>
  <si>
    <t>Cinema &amp; Television Arts</t>
  </si>
  <si>
    <t>Media Analytics</t>
  </si>
  <si>
    <t>Juris Doctorate/Master of Business Adminstration</t>
  </si>
  <si>
    <t>Master of Science - Physician Assistant</t>
  </si>
  <si>
    <t>Master of Science- Physician Assistant</t>
  </si>
  <si>
    <t>Master of Science - Management</t>
  </si>
  <si>
    <t>Other</t>
  </si>
  <si>
    <t>Mennonite</t>
  </si>
  <si>
    <t>Holiness</t>
  </si>
  <si>
    <t>Jain</t>
  </si>
  <si>
    <t>West Virginia</t>
  </si>
  <si>
    <t>Bahamas</t>
  </si>
  <si>
    <t>Anthropology</t>
  </si>
  <si>
    <t>Art History</t>
  </si>
  <si>
    <t>Bio-Phys/Biomed Engineering</t>
  </si>
  <si>
    <t>Chemistry/Chemical Engineering</t>
  </si>
  <si>
    <t>Computer Science/Engineering</t>
  </si>
  <si>
    <t>Engineering Mathematics</t>
  </si>
  <si>
    <t>Engineering Physics</t>
  </si>
  <si>
    <t>Env. Science/Env. Engineering</t>
  </si>
  <si>
    <t>Environ/Ecological Science</t>
  </si>
  <si>
    <t>Music in the Liberal Arts</t>
  </si>
  <si>
    <t>None</t>
  </si>
  <si>
    <t>Russian Orthodox</t>
  </si>
  <si>
    <t>Pagan</t>
  </si>
  <si>
    <t>Massachusetts</t>
  </si>
  <si>
    <t>District Of Columbia</t>
  </si>
  <si>
    <t>Randolph</t>
  </si>
  <si>
    <t>Argentina</t>
  </si>
  <si>
    <t>El Salvador</t>
  </si>
  <si>
    <t>Netherlands</t>
  </si>
  <si>
    <t>Drama &amp; Theatre Studies</t>
  </si>
  <si>
    <t>Colombia</t>
  </si>
  <si>
    <t>Sport Management</t>
  </si>
  <si>
    <t>International &amp; Global Studies</t>
  </si>
  <si>
    <t>Hungary</t>
  </si>
  <si>
    <t>South Korea</t>
  </si>
  <si>
    <t>Mexico</t>
  </si>
  <si>
    <t>Brethren</t>
  </si>
  <si>
    <t>Jewish-Reform</t>
  </si>
  <si>
    <t>Jewish-Conservative</t>
  </si>
  <si>
    <t>Jewish-Orthodox</t>
  </si>
  <si>
    <t>Unknown</t>
  </si>
  <si>
    <t>Did not disclose</t>
  </si>
  <si>
    <t>Religious Traditions</t>
  </si>
  <si>
    <t>Master of Arts - Higher Education</t>
  </si>
  <si>
    <t>Master of Science - Accounting</t>
  </si>
  <si>
    <t>Louisiana</t>
  </si>
  <si>
    <t>Arizona</t>
  </si>
  <si>
    <t>Alabama</t>
  </si>
  <si>
    <t>Mississippi</t>
  </si>
  <si>
    <t>Gaston</t>
  </si>
  <si>
    <t>Chile</t>
  </si>
  <si>
    <t>Denmark</t>
  </si>
  <si>
    <t>Estonia</t>
  </si>
  <si>
    <t>Israel</t>
  </si>
  <si>
    <t>Latvia</t>
  </si>
  <si>
    <t>Malaysia</t>
  </si>
  <si>
    <t>Taiwan</t>
  </si>
  <si>
    <t>Turkey</t>
  </si>
  <si>
    <t>Acting</t>
  </si>
  <si>
    <t>Prof. Writing and Rhetoric</t>
  </si>
  <si>
    <t>Theatrical Design &amp; Technology</t>
  </si>
  <si>
    <t>Adventure Health &amp; Physical Ed</t>
  </si>
  <si>
    <t>Economic Consulting</t>
  </si>
  <si>
    <t>AME Zion</t>
  </si>
  <si>
    <t>Baha'I</t>
  </si>
  <si>
    <t>Christian - Advent</t>
  </si>
  <si>
    <t>Christian - Orthodox</t>
  </si>
  <si>
    <t>Christian - Other</t>
  </si>
  <si>
    <t>Christian Scientist</t>
  </si>
  <si>
    <t>First E &amp; R</t>
  </si>
  <si>
    <t>Native American</t>
  </si>
  <si>
    <t>Nazarene</t>
  </si>
  <si>
    <t>Society Friends/Quaker</t>
  </si>
  <si>
    <t>Zoroastrian</t>
  </si>
  <si>
    <t>Oregon</t>
  </si>
  <si>
    <t>Iowa</t>
  </si>
  <si>
    <t>Nevada</t>
  </si>
  <si>
    <t>Idaho</t>
  </si>
  <si>
    <t>New Mexico</t>
  </si>
  <si>
    <t>Nebraska</t>
  </si>
  <si>
    <t>Alaska</t>
  </si>
  <si>
    <t>Hawaii</t>
  </si>
  <si>
    <t>Utah</t>
  </si>
  <si>
    <t>Arkansas</t>
  </si>
  <si>
    <t>Greece</t>
  </si>
  <si>
    <t>Kenya</t>
  </si>
  <si>
    <t>Norway</t>
  </si>
  <si>
    <t>Sweden</t>
  </si>
  <si>
    <t>Thailand</t>
  </si>
  <si>
    <t>Foreign Countries</t>
  </si>
  <si>
    <t>Rasta</t>
  </si>
  <si>
    <t>Astrophysics</t>
  </si>
  <si>
    <t>Environ &amp; Sustainability Stud</t>
  </si>
  <si>
    <t>Theatre Arts</t>
  </si>
  <si>
    <t>FALL 2020</t>
  </si>
  <si>
    <t>SEPTEMBER 1, 2020</t>
  </si>
  <si>
    <t>Master of Science - Business Analytics</t>
  </si>
  <si>
    <t>North Dakota</t>
  </si>
  <si>
    <t>Craven</t>
  </si>
  <si>
    <t>Students are enrolled from 70 North Carolina counties.</t>
  </si>
  <si>
    <t>Austria</t>
  </si>
  <si>
    <t>Bolivia</t>
  </si>
  <si>
    <t>Cuba</t>
  </si>
  <si>
    <t>Cyprus</t>
  </si>
  <si>
    <t>Egypt</t>
  </si>
  <si>
    <t>Hong Kong</t>
  </si>
  <si>
    <t>Iraq</t>
  </si>
  <si>
    <t>Ireland</t>
  </si>
  <si>
    <t>Japan</t>
  </si>
  <si>
    <t>TOTAL 129</t>
  </si>
  <si>
    <t>Represented in the total student enrollment are 46 states, the District of Columbia, US Virgin Islands,</t>
  </si>
  <si>
    <t>Puerto Rico, Guam, and 49 foreign countries.</t>
  </si>
  <si>
    <t>Puerto Rico</t>
  </si>
  <si>
    <t>Virgin Islands</t>
  </si>
  <si>
    <t>Guam</t>
  </si>
  <si>
    <t>Astronomy</t>
  </si>
  <si>
    <t>Evangelical Covenant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</si>
</sst>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General_)"/>
    <numFmt numFmtId="165" formatCode="0.0%"/>
    <numFmt numFmtId="166" formatCode="0.0_)"/>
  </numFmts>
  <fonts count="28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4">
    <xf numFmtId="164" fontId="0" fillId="0" borderId="0"/>
    <xf numFmtId="165" fontId="3" fillId="0" borderId="0"/>
    <xf numFmtId="0" fontId="2" fillId="0" borderId="0"/>
    <xf numFmtId="0" fontId="27" fillId="0" borderId="0"/>
  </cellStyleXfs>
  <cellXfs count="109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1"/>
    <xf numFmtId="164" fontId="4" fillId="0" borderId="0" xfId="0" applyFont="1"/>
    <xf numFmtId="0" fontId="2" fillId="0" borderId="0" xfId="2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right"/>
    </xf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0" fontId="9" fillId="0" borderId="0" xfId="2" applyFont="1"/>
    <xf numFmtId="164" fontId="13" fillId="0" borderId="0" xfId="0" applyFont="1"/>
    <xf numFmtId="165" fontId="13" fillId="0" borderId="0" xfId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5" fillId="0" borderId="0" xfId="0" applyFont="1" applyBorder="1"/>
    <xf numFmtId="0" fontId="1" fillId="0" borderId="0" xfId="2" applyFont="1"/>
    <xf numFmtId="0" fontId="11" fillId="0" borderId="0" xfId="2" applyFont="1"/>
    <xf numFmtId="165" fontId="15" fillId="0" borderId="0" xfId="1" applyFont="1" applyAlignment="1" applyProtection="1">
      <alignment horizontal="left"/>
    </xf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" fontId="14" fillId="0" borderId="0" xfId="0" applyNumberFormat="1" applyFont="1" applyAlignment="1">
      <alignment horizontal="right"/>
    </xf>
    <xf numFmtId="166" fontId="14" fillId="0" borderId="0" xfId="1" applyNumberFormat="1" applyFont="1" applyProtection="1"/>
    <xf numFmtId="165" fontId="15" fillId="0" borderId="0" xfId="1" applyFont="1"/>
    <xf numFmtId="164" fontId="15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64" fontId="21" fillId="0" borderId="0" xfId="0" applyFont="1"/>
    <xf numFmtId="165" fontId="17" fillId="0" borderId="0" xfId="1" applyFont="1" applyAlignment="1" applyProtection="1">
      <alignment horizontal="left"/>
    </xf>
    <xf numFmtId="165" fontId="17" fillId="0" borderId="0" xfId="1" applyFont="1" applyAlignment="1" applyProtection="1">
      <alignment horizontal="right"/>
    </xf>
    <xf numFmtId="165" fontId="15" fillId="0" borderId="0" xfId="1" applyFont="1" applyBorder="1" applyAlignment="1" applyProtection="1">
      <alignment horizontal="left"/>
    </xf>
    <xf numFmtId="166" fontId="15" fillId="0" borderId="0" xfId="1" applyNumberFormat="1" applyFont="1" applyBorder="1" applyProtection="1"/>
    <xf numFmtId="165" fontId="15" fillId="0" borderId="0" xfId="1" applyFont="1" applyBorder="1"/>
    <xf numFmtId="164" fontId="14" fillId="0" borderId="0" xfId="0" applyFont="1" applyBorder="1"/>
    <xf numFmtId="164" fontId="15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applyFont="1" applyAlignment="1">
      <alignment horizontal="righ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4" fillId="0" borderId="0" xfId="0" applyFont="1"/>
    <xf numFmtId="164" fontId="14" fillId="0" borderId="0" xfId="0" applyFont="1" applyAlignment="1" applyProtection="1">
      <alignment horizontal="left"/>
    </xf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5" fillId="0" borderId="0" xfId="0" applyFont="1" applyAlignment="1">
      <alignment horizontal="right"/>
    </xf>
    <xf numFmtId="164" fontId="14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center"/>
    </xf>
    <xf numFmtId="164" fontId="23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left"/>
    </xf>
    <xf numFmtId="165" fontId="17" fillId="0" borderId="0" xfId="1" applyFont="1" applyBorder="1" applyAlignment="1" applyProtection="1">
      <alignment horizontal="left"/>
    </xf>
    <xf numFmtId="165" fontId="17" fillId="0" borderId="0" xfId="1" applyFont="1" applyBorder="1" applyAlignment="1" applyProtection="1">
      <alignment horizontal="right"/>
    </xf>
    <xf numFmtId="164" fontId="8" fillId="0" borderId="0" xfId="0" applyFont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4" fontId="7" fillId="0" borderId="0" xfId="0" applyFont="1" applyBorder="1"/>
    <xf numFmtId="166" fontId="22" fillId="0" borderId="0" xfId="1" applyNumberFormat="1" applyFont="1" applyProtection="1"/>
    <xf numFmtId="1" fontId="22" fillId="0" borderId="0" xfId="1" applyNumberFormat="1" applyFont="1" applyProtection="1"/>
    <xf numFmtId="166" fontId="14" fillId="0" borderId="0" xfId="1" applyNumberFormat="1" applyFont="1" applyBorder="1" applyProtection="1"/>
    <xf numFmtId="164" fontId="7" fillId="0" borderId="0" xfId="0" applyFont="1" applyBorder="1" applyProtection="1"/>
    <xf numFmtId="165" fontId="21" fillId="0" borderId="0" xfId="1" applyFont="1"/>
    <xf numFmtId="164" fontId="0" fillId="0" borderId="0" xfId="0" applyAlignment="1">
      <alignment horizontal="right"/>
    </xf>
    <xf numFmtId="164" fontId="5" fillId="0" borderId="0" xfId="0" applyFont="1" applyBorder="1"/>
    <xf numFmtId="164" fontId="15" fillId="0" borderId="0" xfId="0" quotePrefix="1" applyFont="1" applyAlignment="1">
      <alignment horizontal="right"/>
    </xf>
    <xf numFmtId="164" fontId="22" fillId="0" borderId="0" xfId="0" applyFont="1" applyProtection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64" fontId="24" fillId="0" borderId="0" xfId="0" applyFont="1" applyAlignment="1" applyProtection="1">
      <alignment horizontal="left"/>
    </xf>
    <xf numFmtId="164" fontId="25" fillId="0" borderId="0" xfId="0" applyFont="1" applyAlignment="1" applyProtection="1">
      <alignment horizontal="left"/>
    </xf>
    <xf numFmtId="164" fontId="26" fillId="0" borderId="0" xfId="0" applyFont="1" applyAlignment="1" applyProtection="1">
      <alignment horizontal="left"/>
    </xf>
    <xf numFmtId="164" fontId="5" fillId="0" borderId="2" xfId="0" applyFont="1" applyBorder="1" applyProtection="1"/>
    <xf numFmtId="164" fontId="5" fillId="0" borderId="2" xfId="0" applyFont="1" applyBorder="1"/>
    <xf numFmtId="164" fontId="22" fillId="0" borderId="0" xfId="0" applyFont="1" applyBorder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8" fillId="0" borderId="3" xfId="0" applyFont="1" applyBorder="1" applyAlignment="1" applyProtection="1">
      <alignment horizontal="left"/>
    </xf>
    <xf numFmtId="164" fontId="8" fillId="0" borderId="4" xfId="0" applyFont="1" applyBorder="1"/>
    <xf numFmtId="164" fontId="8" fillId="0" borderId="3" xfId="0" applyFont="1" applyBorder="1"/>
    <xf numFmtId="164" fontId="9" fillId="0" borderId="3" xfId="0" applyFont="1" applyBorder="1"/>
    <xf numFmtId="164" fontId="9" fillId="0" borderId="4" xfId="0" applyFont="1" applyBorder="1"/>
    <xf numFmtId="164" fontId="11" fillId="0" borderId="3" xfId="0" applyFont="1" applyBorder="1"/>
    <xf numFmtId="164" fontId="11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0" fillId="0" borderId="3" xfId="0" applyBorder="1"/>
    <xf numFmtId="164" fontId="12" fillId="0" borderId="4" xfId="0" applyFont="1" applyBorder="1" applyProtection="1"/>
    <xf numFmtId="164" fontId="8" fillId="0" borderId="0" xfId="0" applyFont="1" applyBorder="1"/>
    <xf numFmtId="0" fontId="16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8" fillId="0" borderId="0" xfId="2" quotePrefix="1" applyNumberFormat="1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F94RR3" xfId="1" xr:uid="{00000000-0005-0000-0000-000002000000}"/>
    <cellStyle name="Normal_Sheet1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57150</xdr:rowOff>
    </xdr:from>
    <xdr:to>
      <xdr:col>7</xdr:col>
      <xdr:colOff>403797</xdr:colOff>
      <xdr:row>11</xdr:row>
      <xdr:rowOff>152402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219075"/>
          <a:ext cx="4871022" cy="171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Normal="100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7"/>
    </row>
    <row r="2" spans="1:9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x14ac:dyDescent="0.2">
      <c r="A8" s="27"/>
      <c r="B8" s="27"/>
      <c r="C8" s="27"/>
      <c r="D8" s="27"/>
      <c r="E8" s="27"/>
      <c r="F8" s="27"/>
      <c r="G8" s="27"/>
      <c r="H8" s="27"/>
      <c r="I8" s="27"/>
    </row>
    <row r="9" spans="1:9" x14ac:dyDescent="0.2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9" x14ac:dyDescent="0.2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2">
      <c r="A12" s="27"/>
      <c r="B12" s="27"/>
      <c r="C12" s="27"/>
      <c r="D12" s="27"/>
      <c r="E12" s="27"/>
      <c r="F12" s="27"/>
      <c r="G12" s="27"/>
      <c r="H12" s="27"/>
      <c r="I12" s="27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33" x14ac:dyDescent="0.45">
      <c r="A15" s="106"/>
      <c r="B15" s="106"/>
      <c r="C15" s="106"/>
      <c r="D15" s="106"/>
      <c r="E15" s="106"/>
      <c r="F15" s="106"/>
      <c r="G15" s="106"/>
      <c r="H15" s="106"/>
      <c r="I15" s="27"/>
    </row>
    <row r="16" spans="1:9" ht="33" x14ac:dyDescent="0.45">
      <c r="A16" s="105" t="s">
        <v>0</v>
      </c>
      <c r="B16" s="105"/>
      <c r="C16" s="105"/>
      <c r="D16" s="105"/>
      <c r="E16" s="105"/>
      <c r="F16" s="105"/>
      <c r="G16" s="105"/>
      <c r="H16" s="105"/>
      <c r="I16" s="27"/>
    </row>
    <row r="17" spans="1:9" ht="33" x14ac:dyDescent="0.45">
      <c r="A17" s="105" t="s">
        <v>306</v>
      </c>
      <c r="B17" s="105"/>
      <c r="C17" s="105"/>
      <c r="D17" s="105"/>
      <c r="E17" s="105"/>
      <c r="F17" s="105"/>
      <c r="G17" s="105"/>
      <c r="H17" s="105"/>
      <c r="I17" s="27"/>
    </row>
    <row r="18" spans="1:9" ht="18.75" customHeight="1" x14ac:dyDescent="0.2">
      <c r="I18" s="27"/>
    </row>
    <row r="19" spans="1:9" ht="20.25" x14ac:dyDescent="0.3">
      <c r="A19" s="107" t="s">
        <v>307</v>
      </c>
      <c r="B19" s="108"/>
      <c r="C19" s="108"/>
      <c r="D19" s="108"/>
      <c r="E19" s="108"/>
      <c r="F19" s="108"/>
      <c r="G19" s="108"/>
      <c r="H19" s="108"/>
      <c r="I19" s="27"/>
    </row>
    <row r="20" spans="1:9" ht="18.75" x14ac:dyDescent="0.3">
      <c r="A20" s="28"/>
      <c r="B20" s="28"/>
      <c r="C20" s="28"/>
      <c r="D20" s="28"/>
      <c r="E20" s="28"/>
      <c r="F20" s="28"/>
      <c r="G20" s="27"/>
      <c r="H20" s="27"/>
      <c r="I20" s="27"/>
    </row>
    <row r="21" spans="1:9" ht="18.75" x14ac:dyDescent="0.3">
      <c r="A21" s="28"/>
      <c r="B21" s="28"/>
      <c r="C21" s="28"/>
      <c r="D21" s="28"/>
      <c r="E21" s="28"/>
      <c r="F21" s="28"/>
      <c r="G21" s="27"/>
      <c r="H21" s="27"/>
      <c r="I21" s="27"/>
    </row>
    <row r="22" spans="1:9" ht="18.75" x14ac:dyDescent="0.3">
      <c r="A22" s="28"/>
      <c r="B22" s="28"/>
      <c r="C22" s="28"/>
      <c r="D22" s="28"/>
      <c r="E22" s="28"/>
      <c r="F22" s="28"/>
      <c r="G22" s="27"/>
      <c r="H22" s="27"/>
      <c r="I22" s="27"/>
    </row>
    <row r="23" spans="1:9" ht="18.75" x14ac:dyDescent="0.3">
      <c r="A23" s="28"/>
      <c r="B23" s="28"/>
      <c r="C23" s="28"/>
      <c r="D23" s="28"/>
      <c r="E23" s="28"/>
      <c r="F23" s="28"/>
      <c r="G23" s="27"/>
      <c r="H23" s="27"/>
      <c r="I23" s="27"/>
    </row>
    <row r="24" spans="1:9" ht="18.75" x14ac:dyDescent="0.3">
      <c r="A24" s="28"/>
      <c r="B24" s="28"/>
      <c r="C24" s="28"/>
      <c r="D24" s="28"/>
      <c r="E24" s="28"/>
      <c r="F24" s="28"/>
      <c r="G24" s="27"/>
      <c r="H24" s="27"/>
      <c r="I24" s="27"/>
    </row>
    <row r="25" spans="1:9" ht="18.75" x14ac:dyDescent="0.3">
      <c r="A25" s="28"/>
      <c r="B25" s="28"/>
      <c r="C25" s="28"/>
      <c r="D25" s="28"/>
      <c r="E25" s="28"/>
      <c r="F25" s="28"/>
      <c r="G25" s="27"/>
      <c r="H25" s="27"/>
      <c r="I25" s="27"/>
    </row>
    <row r="26" spans="1:9" ht="18.75" x14ac:dyDescent="0.3">
      <c r="A26" s="28"/>
      <c r="B26" s="28"/>
      <c r="C26" s="28"/>
      <c r="D26" s="28"/>
      <c r="E26" s="28"/>
      <c r="F26" s="28"/>
      <c r="G26" s="27"/>
      <c r="H26" s="27"/>
      <c r="I26" s="27"/>
    </row>
    <row r="27" spans="1:9" ht="18.75" x14ac:dyDescent="0.3">
      <c r="A27" s="28"/>
      <c r="B27" s="28"/>
      <c r="C27" s="28" t="s">
        <v>1</v>
      </c>
      <c r="D27" s="28" t="s">
        <v>2</v>
      </c>
      <c r="E27" s="28"/>
      <c r="F27" s="28"/>
      <c r="G27" s="27"/>
      <c r="H27" s="27"/>
      <c r="I27" s="27"/>
    </row>
    <row r="28" spans="1:9" ht="18.75" x14ac:dyDescent="0.3">
      <c r="A28" s="28"/>
      <c r="B28" s="28"/>
      <c r="C28" s="28" t="s">
        <v>3</v>
      </c>
      <c r="D28" s="28" t="s">
        <v>166</v>
      </c>
      <c r="E28" s="28"/>
      <c r="F28" s="28"/>
      <c r="G28" s="27"/>
      <c r="H28" s="27"/>
      <c r="I28" s="27"/>
    </row>
    <row r="29" spans="1:9" ht="18.75" x14ac:dyDescent="0.3">
      <c r="A29" s="28"/>
      <c r="B29" s="28"/>
      <c r="C29" s="28"/>
      <c r="D29" s="28" t="s">
        <v>152</v>
      </c>
      <c r="E29" s="28"/>
      <c r="F29" s="28"/>
      <c r="G29" s="27"/>
      <c r="H29" s="27"/>
      <c r="I29" s="27"/>
    </row>
    <row r="30" spans="1:9" ht="18.75" x14ac:dyDescent="0.3">
      <c r="A30" s="28"/>
      <c r="B30" s="28"/>
      <c r="C30" s="28" t="s">
        <v>4</v>
      </c>
      <c r="D30" s="28" t="s">
        <v>123</v>
      </c>
      <c r="E30" s="28"/>
      <c r="F30" s="28"/>
      <c r="G30" s="27"/>
      <c r="H30" s="27"/>
      <c r="I30" s="27"/>
    </row>
    <row r="31" spans="1:9" ht="18.75" x14ac:dyDescent="0.3">
      <c r="A31" s="19"/>
      <c r="B31" s="19"/>
      <c r="C31" s="28"/>
      <c r="D31" s="28"/>
      <c r="E31" s="19"/>
      <c r="F31" s="19"/>
    </row>
    <row r="32" spans="1:9" ht="18.75" x14ac:dyDescent="0.3">
      <c r="A32" s="19"/>
      <c r="B32" s="19"/>
      <c r="C32" s="19"/>
      <c r="E32" s="19"/>
      <c r="F32" s="19"/>
    </row>
    <row r="33" spans="1:6" ht="18.75" x14ac:dyDescent="0.3">
      <c r="A33" s="19"/>
      <c r="B33" s="19"/>
      <c r="C33" s="19"/>
      <c r="D33" s="19"/>
      <c r="E33" s="19"/>
      <c r="F33" s="19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L32"/>
  <sheetViews>
    <sheetView showGridLines="0" view="pageLayout" zoomScaleNormal="100" workbookViewId="0"/>
  </sheetViews>
  <sheetFormatPr defaultColWidth="9.6640625" defaultRowHeight="15.75" x14ac:dyDescent="0.25"/>
  <cols>
    <col min="1" max="1" width="36.4414062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2"/>
      <c r="C2" s="23" t="s">
        <v>5</v>
      </c>
      <c r="D2" s="22"/>
      <c r="E2" s="5"/>
      <c r="F2" s="22"/>
      <c r="G2" s="23" t="s">
        <v>6</v>
      </c>
      <c r="H2" s="22"/>
      <c r="I2" s="5"/>
      <c r="J2" s="22"/>
      <c r="K2" s="23" t="s">
        <v>7</v>
      </c>
      <c r="L2" s="22"/>
    </row>
    <row r="3" spans="1:12" x14ac:dyDescent="0.25">
      <c r="A3" s="20"/>
      <c r="B3" s="11" t="s">
        <v>9</v>
      </c>
      <c r="C3" s="11" t="s">
        <v>10</v>
      </c>
      <c r="D3" s="5"/>
      <c r="E3" s="5"/>
      <c r="F3" s="11" t="s">
        <v>9</v>
      </c>
      <c r="G3" s="11" t="s">
        <v>10</v>
      </c>
      <c r="H3" s="5"/>
      <c r="I3" s="5"/>
      <c r="J3" s="11" t="s">
        <v>9</v>
      </c>
      <c r="K3" s="11" t="s">
        <v>10</v>
      </c>
      <c r="L3" s="11" t="s">
        <v>11</v>
      </c>
    </row>
    <row r="4" spans="1:12" x14ac:dyDescent="0.25">
      <c r="A4" s="5" t="s">
        <v>71</v>
      </c>
      <c r="B4" s="12" t="s">
        <v>12</v>
      </c>
      <c r="C4" s="12" t="s">
        <v>12</v>
      </c>
      <c r="D4" s="12" t="s">
        <v>7</v>
      </c>
      <c r="E4" s="5"/>
      <c r="F4" s="12" t="s">
        <v>12</v>
      </c>
      <c r="G4" s="12" t="s">
        <v>12</v>
      </c>
      <c r="H4" s="12" t="s">
        <v>7</v>
      </c>
      <c r="I4" s="5"/>
      <c r="J4" s="12" t="s">
        <v>12</v>
      </c>
      <c r="K4" s="12" t="s">
        <v>12</v>
      </c>
      <c r="L4" s="12" t="s">
        <v>7</v>
      </c>
    </row>
    <row r="5" spans="1:12" x14ac:dyDescent="0.25">
      <c r="A5" s="6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13</v>
      </c>
      <c r="B6" s="16">
        <v>2</v>
      </c>
      <c r="C6" s="16">
        <v>646</v>
      </c>
      <c r="D6" s="16">
        <f>B6+C6</f>
        <v>648</v>
      </c>
      <c r="E6" s="16"/>
      <c r="F6" s="5">
        <v>1</v>
      </c>
      <c r="G6" s="5">
        <v>938</v>
      </c>
      <c r="H6" s="16">
        <f>F6+G6</f>
        <v>939</v>
      </c>
      <c r="I6" s="5"/>
      <c r="J6" s="16">
        <f>B6+F6</f>
        <v>3</v>
      </c>
      <c r="K6" s="16">
        <f>C6+G6</f>
        <v>1584</v>
      </c>
      <c r="L6" s="16">
        <f>J6+K6</f>
        <v>1587</v>
      </c>
    </row>
    <row r="7" spans="1:12" x14ac:dyDescent="0.25">
      <c r="A7" s="7" t="s">
        <v>204</v>
      </c>
      <c r="B7" s="24">
        <v>2</v>
      </c>
      <c r="C7" s="24">
        <v>50</v>
      </c>
      <c r="D7" s="24">
        <f>B7+C7</f>
        <v>52</v>
      </c>
      <c r="E7" s="24"/>
      <c r="F7" s="14">
        <v>1</v>
      </c>
      <c r="G7" s="14">
        <v>33</v>
      </c>
      <c r="H7" s="24">
        <f>F7+G7</f>
        <v>34</v>
      </c>
      <c r="I7" s="5"/>
      <c r="J7" s="24">
        <f>B7+F7</f>
        <v>3</v>
      </c>
      <c r="K7" s="24">
        <f>C7+G7</f>
        <v>83</v>
      </c>
      <c r="L7" s="24">
        <f>J7+K7</f>
        <v>86</v>
      </c>
    </row>
    <row r="8" spans="1:12" x14ac:dyDescent="0.25">
      <c r="A8" s="7" t="s">
        <v>205</v>
      </c>
      <c r="B8" s="16">
        <f>B6+B7</f>
        <v>4</v>
      </c>
      <c r="C8" s="16">
        <f>C6+C7</f>
        <v>696</v>
      </c>
      <c r="D8" s="16">
        <f>D6+D7</f>
        <v>700</v>
      </c>
      <c r="E8" s="16"/>
      <c r="F8" s="16">
        <f>F6+F7</f>
        <v>2</v>
      </c>
      <c r="G8" s="16">
        <f>G6+G7</f>
        <v>971</v>
      </c>
      <c r="H8" s="16">
        <f>H6+H7</f>
        <v>973</v>
      </c>
      <c r="I8" s="7" t="s">
        <v>14</v>
      </c>
      <c r="J8" s="16">
        <f>J6+J7</f>
        <v>6</v>
      </c>
      <c r="K8" s="16">
        <f>K6+K7</f>
        <v>1667</v>
      </c>
      <c r="L8" s="16">
        <f>SUM(L6:L7)</f>
        <v>1673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15</v>
      </c>
      <c r="B10" s="5">
        <v>7</v>
      </c>
      <c r="C10" s="5">
        <v>587</v>
      </c>
      <c r="D10" s="16">
        <f>B10+C10</f>
        <v>594</v>
      </c>
      <c r="E10" s="16"/>
      <c r="F10" s="5">
        <v>1</v>
      </c>
      <c r="G10" s="5">
        <v>914</v>
      </c>
      <c r="H10" s="16">
        <f>F10+G10</f>
        <v>915</v>
      </c>
      <c r="I10" s="5"/>
      <c r="J10" s="16">
        <f t="shared" ref="J10:K13" si="0">B10+F10</f>
        <v>8</v>
      </c>
      <c r="K10" s="16">
        <f t="shared" si="0"/>
        <v>1501</v>
      </c>
      <c r="L10" s="16">
        <f>J10+K10</f>
        <v>1509</v>
      </c>
    </row>
    <row r="11" spans="1:12" x14ac:dyDescent="0.25">
      <c r="A11" s="7" t="s">
        <v>16</v>
      </c>
      <c r="B11" s="5">
        <v>10</v>
      </c>
      <c r="C11" s="5">
        <v>599</v>
      </c>
      <c r="D11" s="16">
        <f>B11+C11</f>
        <v>609</v>
      </c>
      <c r="E11" s="16"/>
      <c r="F11" s="5">
        <v>11</v>
      </c>
      <c r="G11" s="5">
        <v>868</v>
      </c>
      <c r="H11" s="16">
        <f>F11+G11</f>
        <v>879</v>
      </c>
      <c r="I11" s="5"/>
      <c r="J11" s="16">
        <f t="shared" si="0"/>
        <v>21</v>
      </c>
      <c r="K11" s="16">
        <f t="shared" si="0"/>
        <v>1467</v>
      </c>
      <c r="L11" s="16">
        <f>J11+K11</f>
        <v>1488</v>
      </c>
    </row>
    <row r="12" spans="1:12" x14ac:dyDescent="0.25">
      <c r="A12" s="7" t="s">
        <v>17</v>
      </c>
      <c r="B12" s="5">
        <v>46</v>
      </c>
      <c r="C12" s="5">
        <v>535</v>
      </c>
      <c r="D12" s="16">
        <f>B12+C12</f>
        <v>581</v>
      </c>
      <c r="E12" s="16"/>
      <c r="F12" s="5">
        <v>56</v>
      </c>
      <c r="G12" s="5">
        <v>901</v>
      </c>
      <c r="H12" s="16">
        <f>F12+G12</f>
        <v>957</v>
      </c>
      <c r="I12" s="5"/>
      <c r="J12" s="16">
        <f t="shared" si="0"/>
        <v>102</v>
      </c>
      <c r="K12" s="16">
        <f t="shared" si="0"/>
        <v>1436</v>
      </c>
      <c r="L12" s="16">
        <f>J12+K12</f>
        <v>1538</v>
      </c>
    </row>
    <row r="13" spans="1:12" x14ac:dyDescent="0.25">
      <c r="A13" s="7" t="s">
        <v>18</v>
      </c>
      <c r="B13" s="89">
        <v>50</v>
      </c>
      <c r="C13" s="89">
        <v>1</v>
      </c>
      <c r="D13" s="88">
        <f>B13+C13</f>
        <v>51</v>
      </c>
      <c r="E13" s="24"/>
      <c r="F13" s="89">
        <v>31</v>
      </c>
      <c r="G13" s="89">
        <v>1</v>
      </c>
      <c r="H13" s="88">
        <f>F13+G13</f>
        <v>32</v>
      </c>
      <c r="I13" s="5"/>
      <c r="J13" s="88">
        <f t="shared" si="0"/>
        <v>81</v>
      </c>
      <c r="K13" s="88">
        <f t="shared" si="0"/>
        <v>2</v>
      </c>
      <c r="L13" s="88">
        <f>J13+K13</f>
        <v>83</v>
      </c>
    </row>
    <row r="14" spans="1:12" x14ac:dyDescent="0.25">
      <c r="A14" s="8" t="s">
        <v>19</v>
      </c>
      <c r="B14" s="9">
        <f>SUM(B8:B13)</f>
        <v>117</v>
      </c>
      <c r="C14" s="9">
        <f>SUM(C8:C13)</f>
        <v>2418</v>
      </c>
      <c r="D14" s="9">
        <f>SUM(D8:D13)</f>
        <v>2535</v>
      </c>
      <c r="E14" s="9"/>
      <c r="F14" s="9">
        <f>SUM(F8:F13)</f>
        <v>101</v>
      </c>
      <c r="G14" s="9">
        <f>SUM(G8:G13)</f>
        <v>3655</v>
      </c>
      <c r="H14" s="9">
        <f>SUM(H8:H13)</f>
        <v>3756</v>
      </c>
      <c r="I14" s="8" t="s">
        <v>14</v>
      </c>
      <c r="J14" s="9">
        <f>SUM(J8:J13)</f>
        <v>218</v>
      </c>
      <c r="K14" s="9">
        <f>SUM(K8:K13)</f>
        <v>6073</v>
      </c>
      <c r="L14" s="9">
        <f>SUM(L8:L13)</f>
        <v>6291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130</v>
      </c>
      <c r="B18" s="5">
        <v>0</v>
      </c>
      <c r="C18" s="5">
        <v>45</v>
      </c>
      <c r="D18" s="16">
        <f>B18+C18</f>
        <v>45</v>
      </c>
      <c r="E18" s="20"/>
      <c r="F18" s="5">
        <v>0</v>
      </c>
      <c r="G18" s="5">
        <v>94</v>
      </c>
      <c r="H18" s="16">
        <f>F18+G18</f>
        <v>94</v>
      </c>
      <c r="I18" s="20"/>
      <c r="J18" s="16">
        <f t="shared" ref="J18:K28" si="1">B18+F18</f>
        <v>0</v>
      </c>
      <c r="K18" s="16">
        <f t="shared" si="1"/>
        <v>139</v>
      </c>
      <c r="L18" s="16">
        <f>K18+J18</f>
        <v>139</v>
      </c>
    </row>
    <row r="19" spans="1:12" x14ac:dyDescent="0.25">
      <c r="A19" s="7" t="s">
        <v>137</v>
      </c>
      <c r="B19" s="5">
        <v>0</v>
      </c>
      <c r="C19" s="5">
        <v>155</v>
      </c>
      <c r="D19" s="16">
        <f t="shared" ref="D19:D28" si="2">B19+C19</f>
        <v>155</v>
      </c>
      <c r="E19" s="5"/>
      <c r="F19" s="5">
        <v>0</v>
      </c>
      <c r="G19" s="5">
        <v>251</v>
      </c>
      <c r="H19" s="16">
        <f t="shared" ref="H19:H28" si="3">F19+G19</f>
        <v>251</v>
      </c>
      <c r="I19" s="5"/>
      <c r="J19" s="16">
        <f t="shared" ref="J19:K21" si="4">B19+F19</f>
        <v>0</v>
      </c>
      <c r="K19" s="16">
        <f t="shared" si="4"/>
        <v>406</v>
      </c>
      <c r="L19" s="16">
        <f>K19+J19</f>
        <v>406</v>
      </c>
    </row>
    <row r="20" spans="1:12" x14ac:dyDescent="0.25">
      <c r="A20" s="87" t="s">
        <v>182</v>
      </c>
      <c r="B20" s="5">
        <v>0</v>
      </c>
      <c r="C20" s="5">
        <v>2</v>
      </c>
      <c r="D20" s="16">
        <f t="shared" si="2"/>
        <v>2</v>
      </c>
      <c r="E20" s="5"/>
      <c r="F20" s="5">
        <v>0</v>
      </c>
      <c r="G20" s="5">
        <v>7</v>
      </c>
      <c r="H20" s="16">
        <f t="shared" si="3"/>
        <v>7</v>
      </c>
      <c r="I20" s="5"/>
      <c r="J20" s="16">
        <f t="shared" si="4"/>
        <v>0</v>
      </c>
      <c r="K20" s="16">
        <f t="shared" si="4"/>
        <v>9</v>
      </c>
      <c r="L20" s="16">
        <f>K20+J20</f>
        <v>9</v>
      </c>
    </row>
    <row r="21" spans="1:12" x14ac:dyDescent="0.25">
      <c r="A21" s="7" t="s">
        <v>255</v>
      </c>
      <c r="B21" s="5">
        <v>0</v>
      </c>
      <c r="C21" s="5">
        <v>6</v>
      </c>
      <c r="D21" s="16">
        <f t="shared" si="2"/>
        <v>6</v>
      </c>
      <c r="E21" s="5"/>
      <c r="F21" s="5">
        <v>0</v>
      </c>
      <c r="G21" s="5">
        <v>18</v>
      </c>
      <c r="H21" s="16">
        <f t="shared" si="3"/>
        <v>18</v>
      </c>
      <c r="I21" s="5"/>
      <c r="J21" s="16">
        <f t="shared" si="4"/>
        <v>0</v>
      </c>
      <c r="K21" s="16">
        <f t="shared" si="4"/>
        <v>24</v>
      </c>
      <c r="L21" s="16">
        <f>K21+J21</f>
        <v>24</v>
      </c>
    </row>
    <row r="22" spans="1:12" x14ac:dyDescent="0.25">
      <c r="A22" s="7" t="s">
        <v>139</v>
      </c>
      <c r="B22" s="5">
        <v>0</v>
      </c>
      <c r="C22" s="5">
        <v>7</v>
      </c>
      <c r="D22" s="16">
        <f t="shared" si="2"/>
        <v>7</v>
      </c>
      <c r="E22" s="20"/>
      <c r="F22" s="5">
        <v>0</v>
      </c>
      <c r="G22" s="5">
        <v>13</v>
      </c>
      <c r="H22" s="16">
        <f t="shared" si="3"/>
        <v>13</v>
      </c>
      <c r="I22" s="20"/>
      <c r="J22" s="16">
        <f>SUM(B22+F22)</f>
        <v>0</v>
      </c>
      <c r="K22" s="16">
        <f>SUM(C22+G22)</f>
        <v>20</v>
      </c>
      <c r="L22" s="16">
        <f>SUM(J22:K22)</f>
        <v>20</v>
      </c>
    </row>
    <row r="23" spans="1:12" x14ac:dyDescent="0.25">
      <c r="A23" s="7" t="s">
        <v>103</v>
      </c>
      <c r="B23" s="5">
        <v>30</v>
      </c>
      <c r="C23" s="5">
        <v>21</v>
      </c>
      <c r="D23" s="16">
        <f t="shared" si="2"/>
        <v>51</v>
      </c>
      <c r="E23" s="16"/>
      <c r="F23" s="5">
        <v>29</v>
      </c>
      <c r="G23" s="5">
        <v>15</v>
      </c>
      <c r="H23" s="16">
        <f t="shared" si="3"/>
        <v>44</v>
      </c>
      <c r="I23" s="5"/>
      <c r="J23" s="16">
        <f t="shared" si="1"/>
        <v>59</v>
      </c>
      <c r="K23" s="16">
        <f t="shared" si="1"/>
        <v>36</v>
      </c>
      <c r="L23" s="16">
        <f t="shared" ref="L23:L29" si="5">K23+J23</f>
        <v>95</v>
      </c>
    </row>
    <row r="24" spans="1:12" x14ac:dyDescent="0.25">
      <c r="A24" s="7" t="s">
        <v>104</v>
      </c>
      <c r="B24" s="5">
        <v>7</v>
      </c>
      <c r="C24" s="5">
        <v>0</v>
      </c>
      <c r="D24" s="16">
        <f>B24+C24</f>
        <v>7</v>
      </c>
      <c r="E24" s="16"/>
      <c r="F24" s="5">
        <v>8</v>
      </c>
      <c r="G24" s="5">
        <v>0</v>
      </c>
      <c r="H24" s="16">
        <f>F24+G24</f>
        <v>8</v>
      </c>
      <c r="I24" s="5"/>
      <c r="J24" s="16">
        <f>B24+F24</f>
        <v>15</v>
      </c>
      <c r="K24" s="16">
        <f>C24+G24</f>
        <v>0</v>
      </c>
      <c r="L24" s="16">
        <f t="shared" si="5"/>
        <v>15</v>
      </c>
    </row>
    <row r="25" spans="1:12" x14ac:dyDescent="0.25">
      <c r="A25" s="7" t="s">
        <v>256</v>
      </c>
      <c r="B25" s="5">
        <v>0</v>
      </c>
      <c r="C25" s="5">
        <v>14</v>
      </c>
      <c r="D25" s="16">
        <f t="shared" si="2"/>
        <v>14</v>
      </c>
      <c r="E25" s="16"/>
      <c r="F25" s="5">
        <v>0</v>
      </c>
      <c r="G25" s="5">
        <v>4</v>
      </c>
      <c r="H25" s="16">
        <f t="shared" si="3"/>
        <v>4</v>
      </c>
      <c r="I25" s="5"/>
      <c r="J25" s="16">
        <f t="shared" ref="J25:J26" si="6">B25+F25</f>
        <v>0</v>
      </c>
      <c r="K25" s="16">
        <f t="shared" ref="K25:K26" si="7">C25+G25</f>
        <v>18</v>
      </c>
      <c r="L25" s="16">
        <f t="shared" si="5"/>
        <v>18</v>
      </c>
    </row>
    <row r="26" spans="1:12" x14ac:dyDescent="0.25">
      <c r="A26" s="7" t="s">
        <v>308</v>
      </c>
      <c r="B26" s="5">
        <v>0</v>
      </c>
      <c r="C26" s="5">
        <v>7</v>
      </c>
      <c r="D26" s="16">
        <f t="shared" si="2"/>
        <v>7</v>
      </c>
      <c r="E26" s="16"/>
      <c r="F26" s="5">
        <v>3</v>
      </c>
      <c r="G26" s="5">
        <v>7</v>
      </c>
      <c r="H26" s="16">
        <f t="shared" si="3"/>
        <v>10</v>
      </c>
      <c r="I26" s="5"/>
      <c r="J26" s="16">
        <f t="shared" si="6"/>
        <v>3</v>
      </c>
      <c r="K26" s="16">
        <f t="shared" si="7"/>
        <v>14</v>
      </c>
      <c r="L26" s="16">
        <f t="shared" si="5"/>
        <v>17</v>
      </c>
    </row>
    <row r="27" spans="1:12" x14ac:dyDescent="0.25">
      <c r="A27" s="7" t="s">
        <v>215</v>
      </c>
      <c r="B27" s="5">
        <v>1</v>
      </c>
      <c r="C27" s="5">
        <v>1</v>
      </c>
      <c r="D27" s="16">
        <f t="shared" si="2"/>
        <v>2</v>
      </c>
      <c r="E27" s="16"/>
      <c r="F27" s="5">
        <v>3</v>
      </c>
      <c r="G27" s="5">
        <v>1</v>
      </c>
      <c r="H27" s="16">
        <f t="shared" si="3"/>
        <v>4</v>
      </c>
      <c r="I27" s="5"/>
      <c r="J27" s="16">
        <f t="shared" si="1"/>
        <v>4</v>
      </c>
      <c r="K27" s="16">
        <f t="shared" si="1"/>
        <v>2</v>
      </c>
      <c r="L27" s="16">
        <f t="shared" si="5"/>
        <v>6</v>
      </c>
    </row>
    <row r="28" spans="1:12" x14ac:dyDescent="0.25">
      <c r="A28" s="7" t="s">
        <v>213</v>
      </c>
      <c r="B28" s="89">
        <v>0</v>
      </c>
      <c r="C28" s="89">
        <v>14</v>
      </c>
      <c r="D28" s="89">
        <f t="shared" si="2"/>
        <v>14</v>
      </c>
      <c r="E28" s="77"/>
      <c r="F28" s="89">
        <v>0</v>
      </c>
      <c r="G28" s="89">
        <v>63</v>
      </c>
      <c r="H28" s="89">
        <f t="shared" si="3"/>
        <v>63</v>
      </c>
      <c r="I28" s="73"/>
      <c r="J28" s="88">
        <f t="shared" si="1"/>
        <v>0</v>
      </c>
      <c r="K28" s="88">
        <f t="shared" si="1"/>
        <v>77</v>
      </c>
      <c r="L28" s="88">
        <f t="shared" si="5"/>
        <v>77</v>
      </c>
    </row>
    <row r="29" spans="1:12" ht="12.75" customHeight="1" x14ac:dyDescent="0.25">
      <c r="A29" s="8" t="s">
        <v>21</v>
      </c>
      <c r="B29" s="9">
        <f>SUM(B18:B28)</f>
        <v>38</v>
      </c>
      <c r="C29" s="9">
        <f>SUM(C18:C28)</f>
        <v>272</v>
      </c>
      <c r="D29" s="9">
        <f>C29+B29</f>
        <v>310</v>
      </c>
      <c r="E29" s="9"/>
      <c r="F29" s="9">
        <f>SUM(F18:F28)</f>
        <v>43</v>
      </c>
      <c r="G29" s="9">
        <f>SUM(G18:G28)</f>
        <v>473</v>
      </c>
      <c r="H29" s="9">
        <f>G29+F29</f>
        <v>516</v>
      </c>
      <c r="I29" s="8" t="s">
        <v>14</v>
      </c>
      <c r="J29" s="9">
        <f>SUM(J18:J28)</f>
        <v>81</v>
      </c>
      <c r="K29" s="9">
        <f>SUM(K18:K28)</f>
        <v>745</v>
      </c>
      <c r="L29" s="9">
        <f t="shared" si="5"/>
        <v>826</v>
      </c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5" customHeight="1" x14ac:dyDescent="0.25">
      <c r="A31" s="8" t="s">
        <v>22</v>
      </c>
      <c r="B31" s="10">
        <f>B14+B29</f>
        <v>155</v>
      </c>
      <c r="C31" s="10">
        <f>C14+C29</f>
        <v>2690</v>
      </c>
      <c r="D31" s="10">
        <f>D14+D29</f>
        <v>2845</v>
      </c>
      <c r="E31" s="10"/>
      <c r="F31" s="10">
        <f>F14+F29</f>
        <v>144</v>
      </c>
      <c r="G31" s="10">
        <f>G14+G29</f>
        <v>4128</v>
      </c>
      <c r="H31" s="10">
        <f>H14+H29</f>
        <v>4272</v>
      </c>
      <c r="I31" s="8" t="s">
        <v>14</v>
      </c>
      <c r="J31" s="10">
        <f>J14+J29</f>
        <v>299</v>
      </c>
      <c r="K31" s="10">
        <f>K14+K29</f>
        <v>6818</v>
      </c>
      <c r="L31" s="10">
        <f>L14+L29</f>
        <v>7117</v>
      </c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>&amp;C&amp;"Times New Roman,Bold"PART I
&amp;UENROLLMENT REPORT OF THE REGISTRAR - FALL 2020</oddHeader>
  </headerFooter>
  <ignoredErrors>
    <ignoredError sqref="J22:K22 L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A1:D99"/>
  <sheetViews>
    <sheetView showGridLines="0" view="pageLayout" zoomScaleNormal="85" workbookViewId="0"/>
  </sheetViews>
  <sheetFormatPr defaultColWidth="9.6640625" defaultRowHeight="15.75" x14ac:dyDescent="0.25"/>
  <cols>
    <col min="1" max="1" width="27" style="2" customWidth="1"/>
    <col min="2" max="2" width="11.44140625" style="2" customWidth="1"/>
    <col min="3" max="3" width="12.5546875" style="2" customWidth="1"/>
    <col min="4" max="4" width="11.6640625" style="2" customWidth="1"/>
    <col min="5" max="5" width="10" style="2" bestFit="1" customWidth="1"/>
    <col min="6" max="16384" width="9.6640625" style="2"/>
  </cols>
  <sheetData>
    <row r="1" spans="1:3" s="78" customFormat="1" ht="14.25" customHeight="1" x14ac:dyDescent="0.2">
      <c r="A1" s="38" t="s">
        <v>254</v>
      </c>
      <c r="B1" s="39" t="s">
        <v>7</v>
      </c>
      <c r="C1" s="39" t="s">
        <v>140</v>
      </c>
    </row>
    <row r="2" spans="1:3" s="78" customFormat="1" ht="14.25" customHeight="1" x14ac:dyDescent="0.25">
      <c r="A2" s="29" t="s">
        <v>25</v>
      </c>
      <c r="B2" s="30">
        <v>1649</v>
      </c>
      <c r="C2" s="31">
        <f t="shared" ref="C2:C33" si="0">SUM(B2/6691)*100</f>
        <v>24.645045583619787</v>
      </c>
    </row>
    <row r="3" spans="1:3" s="78" customFormat="1" ht="14.25" customHeight="1" x14ac:dyDescent="0.25">
      <c r="A3" s="29" t="s">
        <v>279</v>
      </c>
      <c r="B3" s="30">
        <v>425</v>
      </c>
      <c r="C3" s="31">
        <f t="shared" si="0"/>
        <v>6.3518158720669557</v>
      </c>
    </row>
    <row r="4" spans="1:3" s="78" customFormat="1" ht="14.25" customHeight="1" x14ac:dyDescent="0.25">
      <c r="A4" s="29" t="s">
        <v>32</v>
      </c>
      <c r="B4" s="30">
        <v>398</v>
      </c>
      <c r="C4" s="31">
        <f t="shared" si="0"/>
        <v>5.9482887460768197</v>
      </c>
    </row>
    <row r="5" spans="1:3" s="78" customFormat="1" ht="14.25" customHeight="1" x14ac:dyDescent="0.25">
      <c r="A5" s="29" t="s">
        <v>184</v>
      </c>
      <c r="B5" s="30">
        <v>294</v>
      </c>
      <c r="C5" s="31">
        <f t="shared" si="0"/>
        <v>4.3939620385592582</v>
      </c>
    </row>
    <row r="6" spans="1:3" s="78" customFormat="1" ht="14.25" customHeight="1" x14ac:dyDescent="0.25">
      <c r="A6" s="29" t="s">
        <v>232</v>
      </c>
      <c r="B6" s="30">
        <v>267</v>
      </c>
      <c r="C6" s="31">
        <f t="shared" si="0"/>
        <v>3.9904349125691225</v>
      </c>
    </row>
    <row r="7" spans="1:3" s="78" customFormat="1" ht="14.25" customHeight="1" x14ac:dyDescent="0.25">
      <c r="A7" s="29" t="s">
        <v>28</v>
      </c>
      <c r="B7" s="30">
        <v>243</v>
      </c>
      <c r="C7" s="31">
        <f t="shared" si="0"/>
        <v>3.6317441339112237</v>
      </c>
    </row>
    <row r="8" spans="1:3" s="78" customFormat="1" ht="14.25" customHeight="1" x14ac:dyDescent="0.25">
      <c r="A8" s="29" t="s">
        <v>26</v>
      </c>
      <c r="B8" s="30">
        <v>234</v>
      </c>
      <c r="C8" s="31">
        <f t="shared" si="0"/>
        <v>3.4972350919145119</v>
      </c>
    </row>
    <row r="9" spans="1:3" s="78" customFormat="1" ht="14.25" customHeight="1" x14ac:dyDescent="0.25">
      <c r="A9" s="29" t="s">
        <v>27</v>
      </c>
      <c r="B9" s="30">
        <v>231</v>
      </c>
      <c r="C9" s="31">
        <f t="shared" si="0"/>
        <v>3.4523987445822746</v>
      </c>
    </row>
    <row r="10" spans="1:3" s="78" customFormat="1" ht="14.25" customHeight="1" x14ac:dyDescent="0.25">
      <c r="A10" s="29" t="s">
        <v>29</v>
      </c>
      <c r="B10" s="30">
        <v>175</v>
      </c>
      <c r="C10" s="31">
        <f t="shared" si="0"/>
        <v>2.6154535943805111</v>
      </c>
    </row>
    <row r="11" spans="1:3" s="78" customFormat="1" ht="14.25" customHeight="1" x14ac:dyDescent="0.25">
      <c r="A11" s="29" t="s">
        <v>186</v>
      </c>
      <c r="B11" s="30">
        <v>113</v>
      </c>
      <c r="C11" s="31">
        <f t="shared" si="0"/>
        <v>1.688835749514273</v>
      </c>
    </row>
    <row r="12" spans="1:3" s="78" customFormat="1" ht="14.25" customHeight="1" x14ac:dyDescent="0.25">
      <c r="A12" s="29" t="s">
        <v>249</v>
      </c>
      <c r="B12" s="30">
        <v>94</v>
      </c>
      <c r="C12" s="31">
        <f t="shared" si="0"/>
        <v>1.4048722164101031</v>
      </c>
    </row>
    <row r="13" spans="1:3" s="78" customFormat="1" ht="14.25" customHeight="1" x14ac:dyDescent="0.25">
      <c r="A13" s="29" t="s">
        <v>30</v>
      </c>
      <c r="B13" s="30">
        <v>93</v>
      </c>
      <c r="C13" s="31">
        <f t="shared" si="0"/>
        <v>1.3899267672993574</v>
      </c>
    </row>
    <row r="14" spans="1:3" s="78" customFormat="1" ht="14.25" customHeight="1" x14ac:dyDescent="0.25">
      <c r="A14" s="29" t="s">
        <v>33</v>
      </c>
      <c r="B14" s="30">
        <v>81</v>
      </c>
      <c r="C14" s="31">
        <f t="shared" si="0"/>
        <v>1.210581377970408</v>
      </c>
    </row>
    <row r="15" spans="1:3" s="78" customFormat="1" ht="14.25" customHeight="1" x14ac:dyDescent="0.25">
      <c r="A15" s="29" t="s">
        <v>141</v>
      </c>
      <c r="B15" s="30">
        <v>80</v>
      </c>
      <c r="C15" s="31">
        <f t="shared" si="0"/>
        <v>1.1956359288596623</v>
      </c>
    </row>
    <row r="16" spans="1:3" s="78" customFormat="1" ht="14.25" customHeight="1" x14ac:dyDescent="0.25">
      <c r="A16" s="29" t="s">
        <v>216</v>
      </c>
      <c r="B16" s="30">
        <v>77</v>
      </c>
      <c r="C16" s="31">
        <f t="shared" si="0"/>
        <v>1.150799581527425</v>
      </c>
    </row>
    <row r="17" spans="1:3" s="78" customFormat="1" ht="14.25" customHeight="1" x14ac:dyDescent="0.25">
      <c r="A17" s="29" t="s">
        <v>193</v>
      </c>
      <c r="B17" s="30">
        <v>71</v>
      </c>
      <c r="C17" s="31">
        <f t="shared" si="0"/>
        <v>1.0611268868629502</v>
      </c>
    </row>
    <row r="18" spans="1:3" s="78" customFormat="1" ht="14.25" customHeight="1" x14ac:dyDescent="0.25">
      <c r="A18" s="29" t="s">
        <v>185</v>
      </c>
      <c r="B18" s="30">
        <v>70</v>
      </c>
      <c r="C18" s="31">
        <f t="shared" si="0"/>
        <v>1.0461814377522045</v>
      </c>
    </row>
    <row r="19" spans="1:3" s="78" customFormat="1" ht="14.25" customHeight="1" x14ac:dyDescent="0.25">
      <c r="A19" s="29" t="s">
        <v>105</v>
      </c>
      <c r="B19" s="30">
        <v>54</v>
      </c>
      <c r="C19" s="31">
        <f t="shared" si="0"/>
        <v>0.80705425198027203</v>
      </c>
    </row>
    <row r="20" spans="1:3" s="78" customFormat="1" ht="14.25" customHeight="1" x14ac:dyDescent="0.25">
      <c r="A20" s="29" t="s">
        <v>250</v>
      </c>
      <c r="B20" s="30">
        <v>46</v>
      </c>
      <c r="C20" s="31">
        <f t="shared" si="0"/>
        <v>0.68749065909430573</v>
      </c>
    </row>
    <row r="21" spans="1:3" s="78" customFormat="1" ht="14.25" customHeight="1" x14ac:dyDescent="0.25">
      <c r="A21" s="29" t="s">
        <v>188</v>
      </c>
      <c r="B21" s="30">
        <v>44</v>
      </c>
      <c r="C21" s="31">
        <f t="shared" si="0"/>
        <v>0.65759976087281424</v>
      </c>
    </row>
    <row r="22" spans="1:3" s="78" customFormat="1" ht="14.25" customHeight="1" x14ac:dyDescent="0.25">
      <c r="A22" s="29" t="s">
        <v>278</v>
      </c>
      <c r="B22" s="30">
        <v>24</v>
      </c>
      <c r="C22" s="31">
        <f t="shared" si="0"/>
        <v>0.35869077865789867</v>
      </c>
    </row>
    <row r="23" spans="1:3" s="78" customFormat="1" ht="14.25" customHeight="1" x14ac:dyDescent="0.25">
      <c r="A23" s="29" t="s">
        <v>144</v>
      </c>
      <c r="B23" s="30">
        <v>23</v>
      </c>
      <c r="C23" s="31">
        <f t="shared" si="0"/>
        <v>0.34374532954715287</v>
      </c>
    </row>
    <row r="24" spans="1:3" s="78" customFormat="1" ht="14.25" customHeight="1" x14ac:dyDescent="0.25">
      <c r="A24" s="29" t="s">
        <v>195</v>
      </c>
      <c r="B24" s="30">
        <v>21</v>
      </c>
      <c r="C24" s="31">
        <f t="shared" si="0"/>
        <v>0.31385443132566132</v>
      </c>
    </row>
    <row r="25" spans="1:3" s="78" customFormat="1" ht="14.25" customHeight="1" x14ac:dyDescent="0.25">
      <c r="A25" s="29" t="s">
        <v>277</v>
      </c>
      <c r="B25" s="30">
        <v>20</v>
      </c>
      <c r="C25" s="31">
        <f t="shared" si="0"/>
        <v>0.29890898221491558</v>
      </c>
    </row>
    <row r="26" spans="1:3" s="78" customFormat="1" ht="14.25" customHeight="1" x14ac:dyDescent="0.25">
      <c r="A26" s="29" t="s">
        <v>31</v>
      </c>
      <c r="B26" s="30">
        <v>17</v>
      </c>
      <c r="C26" s="31">
        <f t="shared" si="0"/>
        <v>0.25407263488267823</v>
      </c>
    </row>
    <row r="27" spans="1:3" s="78" customFormat="1" ht="14.25" customHeight="1" x14ac:dyDescent="0.25">
      <c r="A27" s="29" t="s">
        <v>196</v>
      </c>
      <c r="B27" s="30">
        <v>16</v>
      </c>
      <c r="C27" s="31">
        <f t="shared" si="0"/>
        <v>0.23912718577193243</v>
      </c>
    </row>
    <row r="28" spans="1:3" s="78" customFormat="1" ht="14.25" customHeight="1" x14ac:dyDescent="0.25">
      <c r="A28" s="29" t="s">
        <v>143</v>
      </c>
      <c r="B28" s="30">
        <v>16</v>
      </c>
      <c r="C28" s="31">
        <f t="shared" si="0"/>
        <v>0.23912718577193243</v>
      </c>
    </row>
    <row r="29" spans="1:3" s="78" customFormat="1" ht="14.25" customHeight="1" x14ac:dyDescent="0.25">
      <c r="A29" s="29" t="s">
        <v>146</v>
      </c>
      <c r="B29" s="30">
        <v>16</v>
      </c>
      <c r="C29" s="31">
        <f t="shared" si="0"/>
        <v>0.23912718577193243</v>
      </c>
    </row>
    <row r="30" spans="1:3" s="78" customFormat="1" ht="14.25" customHeight="1" x14ac:dyDescent="0.25">
      <c r="A30" s="29" t="s">
        <v>252</v>
      </c>
      <c r="B30" s="30">
        <v>11</v>
      </c>
      <c r="C30" s="31">
        <f t="shared" si="0"/>
        <v>0.16439994021820356</v>
      </c>
    </row>
    <row r="31" spans="1:3" s="78" customFormat="1" ht="14.25" customHeight="1" x14ac:dyDescent="0.25">
      <c r="A31" s="29" t="s">
        <v>187</v>
      </c>
      <c r="B31" s="30">
        <v>9</v>
      </c>
      <c r="C31" s="31">
        <f t="shared" si="0"/>
        <v>0.13450904199671201</v>
      </c>
    </row>
    <row r="32" spans="1:3" s="78" customFormat="1" ht="14.25" customHeight="1" x14ac:dyDescent="0.25">
      <c r="A32" s="29" t="s">
        <v>189</v>
      </c>
      <c r="B32" s="30">
        <v>8</v>
      </c>
      <c r="C32" s="31">
        <f t="shared" si="0"/>
        <v>0.11956359288596621</v>
      </c>
    </row>
    <row r="33" spans="1:3" s="78" customFormat="1" ht="14.25" customHeight="1" x14ac:dyDescent="0.25">
      <c r="A33" s="29" t="s">
        <v>191</v>
      </c>
      <c r="B33" s="30">
        <v>5</v>
      </c>
      <c r="C33" s="31">
        <f t="shared" si="0"/>
        <v>7.4727245553728894E-2</v>
      </c>
    </row>
    <row r="34" spans="1:3" s="78" customFormat="1" ht="14.25" customHeight="1" x14ac:dyDescent="0.25">
      <c r="A34" s="29" t="s">
        <v>275</v>
      </c>
      <c r="B34" s="30">
        <v>5</v>
      </c>
      <c r="C34" s="31">
        <f t="shared" ref="C34:C57" si="1">SUM(B34/6691)*100</f>
        <v>7.4727245553728894E-2</v>
      </c>
    </row>
    <row r="35" spans="1:3" s="78" customFormat="1" ht="14.25" customHeight="1" x14ac:dyDescent="0.25">
      <c r="A35" s="29" t="s">
        <v>145</v>
      </c>
      <c r="B35" s="30">
        <v>5</v>
      </c>
      <c r="C35" s="31">
        <f t="shared" si="1"/>
        <v>7.4727245553728894E-2</v>
      </c>
    </row>
    <row r="36" spans="1:3" s="78" customFormat="1" ht="14.25" customHeight="1" x14ac:dyDescent="0.25">
      <c r="A36" s="29" t="s">
        <v>142</v>
      </c>
      <c r="B36" s="30">
        <v>4</v>
      </c>
      <c r="C36" s="31">
        <f t="shared" si="1"/>
        <v>5.9781796442983107E-2</v>
      </c>
    </row>
    <row r="37" spans="1:3" s="78" customFormat="1" ht="14.25" customHeight="1" x14ac:dyDescent="0.25">
      <c r="A37" s="29" t="s">
        <v>234</v>
      </c>
      <c r="B37" s="30">
        <v>4</v>
      </c>
      <c r="C37" s="31">
        <f t="shared" si="1"/>
        <v>5.9781796442983107E-2</v>
      </c>
    </row>
    <row r="38" spans="1:3" s="78" customFormat="1" ht="14.25" customHeight="1" x14ac:dyDescent="0.25">
      <c r="A38" s="29" t="s">
        <v>248</v>
      </c>
      <c r="B38" s="30">
        <v>4</v>
      </c>
      <c r="C38" s="31">
        <f t="shared" si="1"/>
        <v>5.9781796442983107E-2</v>
      </c>
    </row>
    <row r="39" spans="1:3" s="78" customFormat="1" ht="14.25" customHeight="1" x14ac:dyDescent="0.25">
      <c r="A39" s="29" t="s">
        <v>202</v>
      </c>
      <c r="B39" s="30">
        <v>3</v>
      </c>
      <c r="C39" s="31">
        <f t="shared" si="1"/>
        <v>4.4836347332237333E-2</v>
      </c>
    </row>
    <row r="40" spans="1:3" s="78" customFormat="1" ht="14.25" customHeight="1" x14ac:dyDescent="0.25">
      <c r="A40" s="29" t="s">
        <v>190</v>
      </c>
      <c r="B40" s="30">
        <v>3</v>
      </c>
      <c r="C40" s="31">
        <f t="shared" si="1"/>
        <v>4.4836347332237333E-2</v>
      </c>
    </row>
    <row r="41" spans="1:3" s="78" customFormat="1" ht="14.25" customHeight="1" x14ac:dyDescent="0.25">
      <c r="A41" s="29" t="s">
        <v>284</v>
      </c>
      <c r="B41" s="30">
        <v>3</v>
      </c>
      <c r="C41" s="31">
        <f t="shared" si="1"/>
        <v>4.4836347332237333E-2</v>
      </c>
    </row>
    <row r="42" spans="1:3" s="78" customFormat="1" ht="14.25" customHeight="1" x14ac:dyDescent="0.25">
      <c r="A42" s="29" t="s">
        <v>280</v>
      </c>
      <c r="B42" s="30">
        <v>3</v>
      </c>
      <c r="C42" s="31">
        <f t="shared" si="1"/>
        <v>4.4836347332237333E-2</v>
      </c>
    </row>
    <row r="43" spans="1:3" s="78" customFormat="1" ht="14.25" customHeight="1" x14ac:dyDescent="0.25">
      <c r="A43" s="29" t="s">
        <v>201</v>
      </c>
      <c r="B43" s="30">
        <v>3</v>
      </c>
      <c r="C43" s="31">
        <f t="shared" si="1"/>
        <v>4.4836347332237333E-2</v>
      </c>
    </row>
    <row r="44" spans="1:3" s="78" customFormat="1" ht="14.25" customHeight="1" x14ac:dyDescent="0.25">
      <c r="A44" s="29" t="s">
        <v>219</v>
      </c>
      <c r="B44" s="30">
        <v>2</v>
      </c>
      <c r="C44" s="31">
        <f t="shared" si="1"/>
        <v>2.9890898221491553E-2</v>
      </c>
    </row>
    <row r="45" spans="1:3" s="78" customFormat="1" ht="14.25" customHeight="1" x14ac:dyDescent="0.25">
      <c r="A45" s="29" t="s">
        <v>194</v>
      </c>
      <c r="B45" s="30">
        <v>2</v>
      </c>
      <c r="C45" s="31">
        <f t="shared" si="1"/>
        <v>2.9890898221491553E-2</v>
      </c>
    </row>
    <row r="46" spans="1:3" s="78" customFormat="1" ht="14.25" customHeight="1" x14ac:dyDescent="0.25">
      <c r="A46" s="29" t="s">
        <v>218</v>
      </c>
      <c r="B46" s="30">
        <v>2</v>
      </c>
      <c r="C46" s="31">
        <f t="shared" si="1"/>
        <v>2.9890898221491553E-2</v>
      </c>
    </row>
    <row r="47" spans="1:3" s="78" customFormat="1" ht="14.25" customHeight="1" x14ac:dyDescent="0.25">
      <c r="A47" s="29" t="s">
        <v>203</v>
      </c>
      <c r="B47" s="30">
        <v>1</v>
      </c>
      <c r="C47" s="31">
        <f t="shared" si="1"/>
        <v>1.4945449110745777E-2</v>
      </c>
    </row>
    <row r="48" spans="1:3" s="78" customFormat="1" ht="14.25" customHeight="1" x14ac:dyDescent="0.25">
      <c r="A48" s="29" t="s">
        <v>281</v>
      </c>
      <c r="B48" s="30">
        <v>1</v>
      </c>
      <c r="C48" s="31">
        <f t="shared" si="1"/>
        <v>1.4945449110745777E-2</v>
      </c>
    </row>
    <row r="49" spans="1:3" s="78" customFormat="1" ht="14.25" customHeight="1" x14ac:dyDescent="0.25">
      <c r="A49" s="29" t="s">
        <v>192</v>
      </c>
      <c r="B49" s="30">
        <v>1</v>
      </c>
      <c r="C49" s="31">
        <f t="shared" si="1"/>
        <v>1.4945449110745777E-2</v>
      </c>
    </row>
    <row r="50" spans="1:3" s="78" customFormat="1" ht="14.25" customHeight="1" x14ac:dyDescent="0.25">
      <c r="A50" s="29" t="s">
        <v>285</v>
      </c>
      <c r="B50" s="30">
        <v>1</v>
      </c>
      <c r="C50" s="31">
        <f t="shared" si="1"/>
        <v>1.4945449110745777E-2</v>
      </c>
    </row>
    <row r="51" spans="1:3" s="78" customFormat="1" ht="14.25" customHeight="1" x14ac:dyDescent="0.25">
      <c r="A51" s="29" t="s">
        <v>251</v>
      </c>
      <c r="B51" s="30">
        <v>1</v>
      </c>
      <c r="C51" s="31">
        <f t="shared" si="1"/>
        <v>1.4945449110745777E-2</v>
      </c>
    </row>
    <row r="52" spans="1:3" s="78" customFormat="1" ht="14.25" customHeight="1" x14ac:dyDescent="0.25">
      <c r="A52" s="29" t="s">
        <v>302</v>
      </c>
      <c r="B52" s="30">
        <v>1</v>
      </c>
      <c r="C52" s="31">
        <f t="shared" si="1"/>
        <v>1.4945449110745777E-2</v>
      </c>
    </row>
    <row r="53" spans="1:3" s="78" customFormat="1" ht="14.25" customHeight="1" x14ac:dyDescent="0.25">
      <c r="A53" s="29" t="s">
        <v>276</v>
      </c>
      <c r="B53" s="30">
        <v>1</v>
      </c>
      <c r="C53" s="31">
        <f t="shared" si="1"/>
        <v>1.4945449110745777E-2</v>
      </c>
    </row>
    <row r="54" spans="1:3" s="78" customFormat="1" ht="14.25" customHeight="1" x14ac:dyDescent="0.25">
      <c r="A54" s="29" t="s">
        <v>328</v>
      </c>
      <c r="B54" s="30">
        <v>1</v>
      </c>
      <c r="C54" s="31">
        <f t="shared" si="1"/>
        <v>1.4945449110745777E-2</v>
      </c>
    </row>
    <row r="55" spans="1:3" s="78" customFormat="1" ht="14.25" customHeight="1" x14ac:dyDescent="0.25">
      <c r="A55" s="29" t="s">
        <v>217</v>
      </c>
      <c r="B55" s="30">
        <v>1</v>
      </c>
      <c r="C55" s="31">
        <f t="shared" si="1"/>
        <v>1.4945449110745777E-2</v>
      </c>
    </row>
    <row r="56" spans="1:3" s="78" customFormat="1" ht="14.25" customHeight="1" x14ac:dyDescent="0.25">
      <c r="A56" s="29" t="s">
        <v>283</v>
      </c>
      <c r="B56" s="30">
        <v>1</v>
      </c>
      <c r="C56" s="31">
        <f t="shared" si="1"/>
        <v>1.4945449110745777E-2</v>
      </c>
    </row>
    <row r="57" spans="1:3" s="78" customFormat="1" ht="14.25" customHeight="1" x14ac:dyDescent="0.25">
      <c r="A57" s="29" t="s">
        <v>233</v>
      </c>
      <c r="B57" s="30">
        <v>1</v>
      </c>
      <c r="C57" s="31">
        <f t="shared" si="1"/>
        <v>1.4945449110745777E-2</v>
      </c>
    </row>
    <row r="58" spans="1:3" s="78" customFormat="1" ht="14.25" customHeight="1" x14ac:dyDescent="0.25">
      <c r="A58" s="29" t="s">
        <v>282</v>
      </c>
      <c r="B58" s="30">
        <v>1</v>
      </c>
      <c r="C58" s="31">
        <f>SUM(B58/6691)*100</f>
        <v>1.4945449110745777E-2</v>
      </c>
    </row>
    <row r="59" spans="1:3" s="78" customFormat="1" ht="14.25" customHeight="1" x14ac:dyDescent="0.25">
      <c r="A59" s="29"/>
      <c r="B59" s="30"/>
      <c r="C59" s="31"/>
    </row>
    <row r="60" spans="1:3" s="78" customFormat="1" ht="14.25" customHeight="1" x14ac:dyDescent="0.25">
      <c r="A60" s="29" t="s">
        <v>253</v>
      </c>
      <c r="B60" s="32">
        <v>2137</v>
      </c>
      <c r="C60" s="33">
        <f t="shared" ref="C60" si="2">SUM(B60/6691)*100</f>
        <v>31.938424749663731</v>
      </c>
    </row>
    <row r="61" spans="1:3" s="78" customFormat="1" ht="14.25" customHeight="1" x14ac:dyDescent="0.25">
      <c r="A61" s="29"/>
      <c r="B61" s="75">
        <f>SUM(B2:B60)</f>
        <v>7117</v>
      </c>
      <c r="C61" s="74">
        <f>SUM(B61/ENROLLMENT!L31)*100</f>
        <v>100</v>
      </c>
    </row>
    <row r="62" spans="1:3" s="78" customFormat="1" ht="14.25" customHeight="1" x14ac:dyDescent="0.25">
      <c r="A62" s="34"/>
    </row>
    <row r="63" spans="1:3" s="78" customFormat="1" ht="16.7" customHeight="1" x14ac:dyDescent="0.25">
      <c r="A63" s="34"/>
      <c r="B63" s="35"/>
      <c r="C63" s="31"/>
    </row>
    <row r="64" spans="1:3" s="78" customFormat="1" ht="16.7" customHeight="1" x14ac:dyDescent="0.25">
      <c r="A64" s="34"/>
      <c r="B64" s="35"/>
      <c r="C64" s="31"/>
    </row>
    <row r="65" spans="1:4" ht="5.0999999999999996" customHeight="1" x14ac:dyDescent="0.25">
      <c r="D65" s="21"/>
    </row>
    <row r="66" spans="1:4" ht="5.0999999999999996" customHeight="1" x14ac:dyDescent="0.25">
      <c r="A66" s="5"/>
      <c r="D66" s="21"/>
    </row>
    <row r="67" spans="1:4" ht="16.7" customHeight="1" x14ac:dyDescent="0.25">
      <c r="A67" s="5"/>
    </row>
    <row r="68" spans="1:4" ht="16.7" customHeight="1" x14ac:dyDescent="0.25">
      <c r="A68" s="5"/>
    </row>
    <row r="69" spans="1:4" ht="16.7" customHeight="1" x14ac:dyDescent="0.25">
      <c r="A69" s="5"/>
    </row>
    <row r="70" spans="1:4" ht="16.7" customHeight="1" x14ac:dyDescent="0.25">
      <c r="A70" s="5"/>
    </row>
    <row r="71" spans="1:4" ht="16.7" customHeight="1" x14ac:dyDescent="0.25">
      <c r="A71" s="5"/>
    </row>
    <row r="72" spans="1:4" ht="16.7" customHeight="1" x14ac:dyDescent="0.25">
      <c r="A72" s="5"/>
    </row>
    <row r="73" spans="1:4" ht="16.7" customHeight="1" x14ac:dyDescent="0.25">
      <c r="A73" s="5"/>
    </row>
    <row r="74" spans="1:4" ht="16.7" customHeight="1" x14ac:dyDescent="0.25">
      <c r="A74" s="5"/>
    </row>
    <row r="75" spans="1:4" ht="16.7" customHeight="1" x14ac:dyDescent="0.25">
      <c r="A75" s="5"/>
    </row>
    <row r="76" spans="1:4" ht="16.7" customHeight="1" x14ac:dyDescent="0.25">
      <c r="A76" s="5"/>
    </row>
    <row r="77" spans="1:4" ht="16.7" customHeight="1" x14ac:dyDescent="0.25">
      <c r="A77" s="5"/>
    </row>
    <row r="78" spans="1:4" ht="16.7" customHeight="1" x14ac:dyDescent="0.25">
      <c r="A78" s="5"/>
    </row>
    <row r="79" spans="1:4" ht="16.7" customHeight="1" x14ac:dyDescent="0.25">
      <c r="A79" s="5"/>
    </row>
    <row r="80" spans="1:4" ht="16.7" customHeight="1" x14ac:dyDescent="0.25">
      <c r="A80" s="5"/>
    </row>
    <row r="81" spans="1:3" ht="16.7" customHeight="1" x14ac:dyDescent="0.25">
      <c r="A81" s="5"/>
    </row>
    <row r="82" spans="1:3" ht="16.7" customHeight="1" x14ac:dyDescent="0.25">
      <c r="A82" s="5"/>
    </row>
    <row r="83" spans="1:3" ht="16.7" customHeight="1" x14ac:dyDescent="0.25">
      <c r="A83" s="5"/>
    </row>
    <row r="84" spans="1:3" ht="16.7" customHeight="1" x14ac:dyDescent="0.25">
      <c r="A84" s="5"/>
    </row>
    <row r="85" spans="1:3" ht="16.7" customHeight="1" x14ac:dyDescent="0.25">
      <c r="A85" s="5"/>
    </row>
    <row r="86" spans="1:3" ht="16.7" customHeight="1" x14ac:dyDescent="0.25">
      <c r="A86" s="5"/>
    </row>
    <row r="87" spans="1:3" ht="16.7" customHeight="1" x14ac:dyDescent="0.25">
      <c r="A87" s="5"/>
    </row>
    <row r="88" spans="1:3" ht="16.7" customHeight="1" x14ac:dyDescent="0.25">
      <c r="A88" s="5"/>
    </row>
    <row r="89" spans="1:3" ht="16.7" customHeight="1" x14ac:dyDescent="0.25">
      <c r="A89" s="5"/>
    </row>
    <row r="90" spans="1:3" ht="16.7" customHeight="1" x14ac:dyDescent="0.25">
      <c r="A90" s="5"/>
    </row>
    <row r="91" spans="1:3" ht="16.7" customHeight="1" x14ac:dyDescent="0.25">
      <c r="A91" s="5"/>
    </row>
    <row r="92" spans="1:3" ht="16.7" customHeight="1" x14ac:dyDescent="0.25">
      <c r="A92" s="25"/>
    </row>
    <row r="93" spans="1:3" ht="16.7" customHeight="1" x14ac:dyDescent="0.25">
      <c r="A93" s="25"/>
    </row>
    <row r="94" spans="1:3" ht="16.7" customHeight="1" x14ac:dyDescent="0.25"/>
    <row r="95" spans="1:3" ht="16.7" customHeight="1" x14ac:dyDescent="0.25">
      <c r="A95" s="21"/>
      <c r="B95" s="21"/>
      <c r="C95" s="21"/>
    </row>
    <row r="96" spans="1:3" ht="16.7" customHeight="1" x14ac:dyDescent="0.25">
      <c r="A96" s="21"/>
      <c r="B96" s="21"/>
      <c r="C96" s="21"/>
    </row>
    <row r="97" spans="4:4" ht="16.7" customHeight="1" x14ac:dyDescent="0.25">
      <c r="D97" s="21"/>
    </row>
    <row r="98" spans="4:4" ht="16.7" customHeight="1" x14ac:dyDescent="0.25"/>
    <row r="99" spans="4:4" ht="16.7" customHeight="1" x14ac:dyDescent="0.25"/>
  </sheetData>
  <sortState xmlns:xlrd2="http://schemas.microsoft.com/office/spreadsheetml/2017/richdata2" ref="A2:C56">
    <sortCondition descending="1" ref="B2:B56"/>
  </sortState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5104166670000001" bottom="0.51" header="0.7" footer="0.22"/>
  <pageSetup scale="79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4"/>
  <sheetViews>
    <sheetView showGridLines="0" view="pageLayout" zoomScaleNormal="100" workbookViewId="0"/>
  </sheetViews>
  <sheetFormatPr defaultRowHeight="15.75" x14ac:dyDescent="0.25"/>
  <cols>
    <col min="1" max="1" width="26" style="45" bestFit="1" customWidth="1"/>
    <col min="2" max="2" width="7.6640625" style="26" customWidth="1"/>
    <col min="3" max="3" width="23.6640625" style="45" customWidth="1"/>
  </cols>
  <sheetData>
    <row r="1" spans="1:3" x14ac:dyDescent="0.25">
      <c r="A1" s="67" t="s">
        <v>34</v>
      </c>
      <c r="B1" s="68" t="s">
        <v>7</v>
      </c>
      <c r="C1" s="68" t="s">
        <v>127</v>
      </c>
    </row>
    <row r="2" spans="1:3" x14ac:dyDescent="0.25">
      <c r="A2" s="40" t="s">
        <v>35</v>
      </c>
      <c r="B2" s="26">
        <v>1737</v>
      </c>
      <c r="C2" s="41">
        <f t="shared" ref="C2:C33" si="0">SUM(B2/$B$54)*100</f>
        <v>24.406350990585921</v>
      </c>
    </row>
    <row r="3" spans="1:3" x14ac:dyDescent="0.25">
      <c r="A3" s="40" t="s">
        <v>235</v>
      </c>
      <c r="B3" s="26">
        <v>666</v>
      </c>
      <c r="C3" s="41">
        <f t="shared" si="0"/>
        <v>9.3578755093438239</v>
      </c>
    </row>
    <row r="4" spans="1:3" x14ac:dyDescent="0.25">
      <c r="A4" s="26" t="s">
        <v>38</v>
      </c>
      <c r="B4" s="26">
        <v>631</v>
      </c>
      <c r="C4" s="41">
        <f t="shared" si="0"/>
        <v>8.8660952648587887</v>
      </c>
    </row>
    <row r="5" spans="1:3" x14ac:dyDescent="0.25">
      <c r="A5" s="42" t="s">
        <v>41</v>
      </c>
      <c r="B5" s="26">
        <v>538</v>
      </c>
      <c r="C5" s="41">
        <f t="shared" si="0"/>
        <v>7.5593649009414081</v>
      </c>
    </row>
    <row r="6" spans="1:3" x14ac:dyDescent="0.25">
      <c r="A6" s="26" t="s">
        <v>36</v>
      </c>
      <c r="B6" s="26">
        <v>464</v>
      </c>
      <c r="C6" s="41">
        <f t="shared" si="0"/>
        <v>6.5196009554587615</v>
      </c>
    </row>
    <row r="7" spans="1:3" x14ac:dyDescent="0.25">
      <c r="A7" s="40" t="s">
        <v>37</v>
      </c>
      <c r="B7" s="26">
        <v>423</v>
      </c>
      <c r="C7" s="41">
        <f t="shared" si="0"/>
        <v>5.9435155262048616</v>
      </c>
    </row>
    <row r="8" spans="1:3" x14ac:dyDescent="0.25">
      <c r="A8" s="40" t="s">
        <v>42</v>
      </c>
      <c r="B8" s="26">
        <v>409</v>
      </c>
      <c r="C8" s="41">
        <f t="shared" si="0"/>
        <v>5.7468034284108471</v>
      </c>
    </row>
    <row r="9" spans="1:3" x14ac:dyDescent="0.25">
      <c r="A9" s="26" t="s">
        <v>39</v>
      </c>
      <c r="B9" s="26">
        <v>383</v>
      </c>
      <c r="C9" s="41">
        <f t="shared" si="0"/>
        <v>5.3814809610791059</v>
      </c>
    </row>
    <row r="10" spans="1:3" x14ac:dyDescent="0.25">
      <c r="A10" s="40" t="s">
        <v>40</v>
      </c>
      <c r="B10" s="26">
        <v>240</v>
      </c>
      <c r="C10" s="41">
        <f t="shared" si="0"/>
        <v>3.3722073907545314</v>
      </c>
    </row>
    <row r="11" spans="1:3" x14ac:dyDescent="0.25">
      <c r="A11" s="40" t="s">
        <v>43</v>
      </c>
      <c r="B11" s="26">
        <v>191</v>
      </c>
      <c r="C11" s="41">
        <f t="shared" si="0"/>
        <v>2.6837150484754813</v>
      </c>
    </row>
    <row r="12" spans="1:3" x14ac:dyDescent="0.25">
      <c r="A12" s="42" t="s">
        <v>107</v>
      </c>
      <c r="B12" s="44">
        <v>136</v>
      </c>
      <c r="C12" s="41">
        <f t="shared" si="0"/>
        <v>1.910917521427568</v>
      </c>
    </row>
    <row r="13" spans="1:3" x14ac:dyDescent="0.25">
      <c r="A13" s="40" t="s">
        <v>108</v>
      </c>
      <c r="B13" s="26">
        <v>135</v>
      </c>
      <c r="C13" s="41">
        <f t="shared" si="0"/>
        <v>1.8968666572994237</v>
      </c>
    </row>
    <row r="14" spans="1:3" x14ac:dyDescent="0.25">
      <c r="A14" s="40" t="s">
        <v>46</v>
      </c>
      <c r="B14" s="26">
        <v>120</v>
      </c>
      <c r="C14" s="41">
        <f t="shared" si="0"/>
        <v>1.6861036953772657</v>
      </c>
    </row>
    <row r="15" spans="1:3" x14ac:dyDescent="0.25">
      <c r="A15" s="26" t="s">
        <v>44</v>
      </c>
      <c r="B15" s="26">
        <v>105</v>
      </c>
      <c r="C15" s="41">
        <f t="shared" si="0"/>
        <v>1.4753407334551076</v>
      </c>
    </row>
    <row r="16" spans="1:3" x14ac:dyDescent="0.25">
      <c r="A16" s="26" t="s">
        <v>52</v>
      </c>
      <c r="B16" s="26">
        <v>98</v>
      </c>
      <c r="C16" s="41">
        <f t="shared" si="0"/>
        <v>1.3769846845581004</v>
      </c>
    </row>
    <row r="17" spans="1:3" x14ac:dyDescent="0.25">
      <c r="A17" s="40" t="s">
        <v>51</v>
      </c>
      <c r="B17" s="26">
        <v>72</v>
      </c>
      <c r="C17" s="41">
        <f t="shared" si="0"/>
        <v>1.0116622172263594</v>
      </c>
    </row>
    <row r="18" spans="1:3" x14ac:dyDescent="0.25">
      <c r="A18" s="26" t="s">
        <v>134</v>
      </c>
      <c r="B18" s="26">
        <v>68</v>
      </c>
      <c r="C18" s="41">
        <f t="shared" si="0"/>
        <v>0.95545876071378399</v>
      </c>
    </row>
    <row r="19" spans="1:3" x14ac:dyDescent="0.25">
      <c r="A19" s="40" t="s">
        <v>49</v>
      </c>
      <c r="B19" s="26">
        <v>66</v>
      </c>
      <c r="C19" s="41">
        <f t="shared" si="0"/>
        <v>0.92735703245749612</v>
      </c>
    </row>
    <row r="20" spans="1:3" x14ac:dyDescent="0.25">
      <c r="A20" s="40" t="s">
        <v>50</v>
      </c>
      <c r="B20" s="26">
        <v>50</v>
      </c>
      <c r="C20" s="41">
        <f t="shared" si="0"/>
        <v>0.70254320640719403</v>
      </c>
    </row>
    <row r="21" spans="1:3" x14ac:dyDescent="0.25">
      <c r="A21" s="40" t="s">
        <v>45</v>
      </c>
      <c r="B21" s="26">
        <v>37</v>
      </c>
      <c r="C21" s="41">
        <f t="shared" si="0"/>
        <v>0.51988197274132364</v>
      </c>
    </row>
    <row r="22" spans="1:3" x14ac:dyDescent="0.25">
      <c r="A22" s="40" t="s">
        <v>174</v>
      </c>
      <c r="B22" s="26">
        <v>34</v>
      </c>
      <c r="C22" s="41">
        <f t="shared" si="0"/>
        <v>0.477729380356892</v>
      </c>
    </row>
    <row r="23" spans="1:3" x14ac:dyDescent="0.25">
      <c r="A23" s="40" t="s">
        <v>47</v>
      </c>
      <c r="B23" s="26">
        <v>33</v>
      </c>
      <c r="C23" s="41">
        <f t="shared" si="0"/>
        <v>0.46367851622874806</v>
      </c>
    </row>
    <row r="24" spans="1:3" x14ac:dyDescent="0.25">
      <c r="A24" s="26" t="s">
        <v>133</v>
      </c>
      <c r="B24" s="26">
        <v>29</v>
      </c>
      <c r="C24" s="41">
        <f t="shared" si="0"/>
        <v>0.40747505971617259</v>
      </c>
    </row>
    <row r="25" spans="1:3" x14ac:dyDescent="0.25">
      <c r="A25" s="26" t="s">
        <v>48</v>
      </c>
      <c r="B25" s="26">
        <v>27</v>
      </c>
      <c r="C25" s="41">
        <f t="shared" si="0"/>
        <v>0.37937333145988478</v>
      </c>
    </row>
    <row r="26" spans="1:3" x14ac:dyDescent="0.25">
      <c r="A26" s="26" t="s">
        <v>110</v>
      </c>
      <c r="B26" s="26">
        <v>25</v>
      </c>
      <c r="C26" s="41">
        <f t="shared" si="0"/>
        <v>0.35127160320359702</v>
      </c>
    </row>
    <row r="27" spans="1:3" x14ac:dyDescent="0.25">
      <c r="A27" s="40" t="s">
        <v>176</v>
      </c>
      <c r="B27" s="26">
        <v>20</v>
      </c>
      <c r="C27" s="41">
        <f t="shared" si="0"/>
        <v>0.28101728256287761</v>
      </c>
    </row>
    <row r="28" spans="1:3" x14ac:dyDescent="0.25">
      <c r="A28" s="40" t="s">
        <v>148</v>
      </c>
      <c r="B28" s="26">
        <v>19</v>
      </c>
      <c r="C28" s="41">
        <f t="shared" si="0"/>
        <v>0.26696641843473373</v>
      </c>
    </row>
    <row r="29" spans="1:3" x14ac:dyDescent="0.25">
      <c r="A29" s="40" t="s">
        <v>109</v>
      </c>
      <c r="B29" s="26">
        <v>18</v>
      </c>
      <c r="C29" s="41">
        <f t="shared" si="0"/>
        <v>0.25291555430658985</v>
      </c>
    </row>
    <row r="30" spans="1:3" x14ac:dyDescent="0.25">
      <c r="A30" s="40" t="s">
        <v>257</v>
      </c>
      <c r="B30" s="26">
        <v>17</v>
      </c>
      <c r="C30" s="41">
        <f t="shared" si="0"/>
        <v>0.238864690178446</v>
      </c>
    </row>
    <row r="31" spans="1:3" x14ac:dyDescent="0.25">
      <c r="A31" s="40" t="s">
        <v>236</v>
      </c>
      <c r="B31" s="26">
        <v>15</v>
      </c>
      <c r="C31" s="41">
        <f t="shared" si="0"/>
        <v>0.21076296192215821</v>
      </c>
    </row>
    <row r="32" spans="1:3" x14ac:dyDescent="0.25">
      <c r="A32" s="26" t="s">
        <v>220</v>
      </c>
      <c r="B32" s="26">
        <v>15</v>
      </c>
      <c r="C32" s="41">
        <f t="shared" si="0"/>
        <v>0.21076296192215821</v>
      </c>
    </row>
    <row r="33" spans="1:3" x14ac:dyDescent="0.25">
      <c r="A33" s="42" t="s">
        <v>260</v>
      </c>
      <c r="B33" s="26">
        <v>15</v>
      </c>
      <c r="C33" s="41">
        <f t="shared" si="0"/>
        <v>0.21076296192215821</v>
      </c>
    </row>
    <row r="34" spans="1:3" x14ac:dyDescent="0.25">
      <c r="A34" s="42" t="s">
        <v>259</v>
      </c>
      <c r="B34" s="26">
        <v>14</v>
      </c>
      <c r="C34" s="41">
        <f t="shared" ref="C34:C53" si="1">SUM(B34/$B$54)*100</f>
        <v>0.19671209779401436</v>
      </c>
    </row>
    <row r="35" spans="1:3" x14ac:dyDescent="0.25">
      <c r="A35" s="40" t="s">
        <v>258</v>
      </c>
      <c r="B35" s="26">
        <v>14</v>
      </c>
      <c r="C35" s="41">
        <f t="shared" si="1"/>
        <v>0.19671209779401436</v>
      </c>
    </row>
    <row r="36" spans="1:3" x14ac:dyDescent="0.25">
      <c r="A36" s="40" t="s">
        <v>149</v>
      </c>
      <c r="B36" s="26">
        <v>12</v>
      </c>
      <c r="C36" s="41">
        <f t="shared" si="1"/>
        <v>0.16861036953772657</v>
      </c>
    </row>
    <row r="37" spans="1:3" x14ac:dyDescent="0.25">
      <c r="A37" s="40" t="s">
        <v>150</v>
      </c>
      <c r="B37" s="26">
        <v>11</v>
      </c>
      <c r="C37" s="41">
        <f t="shared" si="1"/>
        <v>0.15455950540958269</v>
      </c>
    </row>
    <row r="38" spans="1:3" x14ac:dyDescent="0.25">
      <c r="A38" s="26" t="s">
        <v>286</v>
      </c>
      <c r="B38" s="26">
        <v>10</v>
      </c>
      <c r="C38" s="41">
        <f t="shared" si="1"/>
        <v>0.14050864128143881</v>
      </c>
    </row>
    <row r="39" spans="1:3" x14ac:dyDescent="0.25">
      <c r="A39" s="40" t="s">
        <v>289</v>
      </c>
      <c r="B39" s="26">
        <v>5</v>
      </c>
      <c r="C39" s="41">
        <f t="shared" si="1"/>
        <v>7.0254320640719403E-2</v>
      </c>
    </row>
    <row r="40" spans="1:3" x14ac:dyDescent="0.25">
      <c r="A40" s="26" t="s">
        <v>287</v>
      </c>
      <c r="B40" s="26">
        <v>5</v>
      </c>
      <c r="C40" s="41">
        <f t="shared" si="1"/>
        <v>7.0254320640719403E-2</v>
      </c>
    </row>
    <row r="41" spans="1:3" x14ac:dyDescent="0.25">
      <c r="A41" s="26" t="s">
        <v>324</v>
      </c>
      <c r="B41" s="26">
        <v>4</v>
      </c>
      <c r="C41" s="41">
        <f t="shared" si="1"/>
        <v>5.6203456512575523E-2</v>
      </c>
    </row>
    <row r="42" spans="1:3" x14ac:dyDescent="0.25">
      <c r="A42" s="26" t="s">
        <v>291</v>
      </c>
      <c r="B42" s="26">
        <v>3</v>
      </c>
      <c r="C42" s="41">
        <f t="shared" si="1"/>
        <v>4.2152592384431642E-2</v>
      </c>
    </row>
    <row r="43" spans="1:3" x14ac:dyDescent="0.25">
      <c r="A43" s="26" t="s">
        <v>288</v>
      </c>
      <c r="B43" s="26">
        <v>3</v>
      </c>
      <c r="C43" s="41">
        <f t="shared" si="1"/>
        <v>4.2152592384431642E-2</v>
      </c>
    </row>
    <row r="44" spans="1:3" x14ac:dyDescent="0.25">
      <c r="A44" s="26" t="s">
        <v>290</v>
      </c>
      <c r="B44" s="26">
        <v>3</v>
      </c>
      <c r="C44" s="41">
        <f t="shared" si="1"/>
        <v>4.2152592384431642E-2</v>
      </c>
    </row>
    <row r="45" spans="1:3" x14ac:dyDescent="0.25">
      <c r="A45" s="26" t="s">
        <v>294</v>
      </c>
      <c r="B45" s="26">
        <v>3</v>
      </c>
      <c r="C45" s="41">
        <f t="shared" si="1"/>
        <v>4.2152592384431642E-2</v>
      </c>
    </row>
    <row r="46" spans="1:3" x14ac:dyDescent="0.25">
      <c r="A46" s="26" t="s">
        <v>292</v>
      </c>
      <c r="B46" s="26">
        <v>1</v>
      </c>
      <c r="C46" s="41">
        <f t="shared" si="1"/>
        <v>1.4050864128143881E-2</v>
      </c>
    </row>
    <row r="47" spans="1:3" x14ac:dyDescent="0.25">
      <c r="A47" s="26" t="s">
        <v>295</v>
      </c>
      <c r="B47" s="26">
        <v>1</v>
      </c>
      <c r="C47" s="41">
        <f t="shared" si="1"/>
        <v>1.4050864128143881E-2</v>
      </c>
    </row>
    <row r="48" spans="1:3" x14ac:dyDescent="0.25">
      <c r="A48" s="26" t="s">
        <v>326</v>
      </c>
      <c r="B48" s="26">
        <v>1</v>
      </c>
      <c r="C48" s="41">
        <f t="shared" si="1"/>
        <v>1.4050864128143881E-2</v>
      </c>
    </row>
    <row r="49" spans="1:3" x14ac:dyDescent="0.25">
      <c r="A49" s="26" t="s">
        <v>293</v>
      </c>
      <c r="B49" s="26">
        <v>1</v>
      </c>
      <c r="C49" s="41">
        <f t="shared" si="1"/>
        <v>1.4050864128143881E-2</v>
      </c>
    </row>
    <row r="50" spans="1:3" x14ac:dyDescent="0.25">
      <c r="A50" s="26" t="s">
        <v>309</v>
      </c>
      <c r="B50" s="26">
        <v>1</v>
      </c>
      <c r="C50" s="41">
        <f t="shared" si="1"/>
        <v>1.4050864128143881E-2</v>
      </c>
    </row>
    <row r="51" spans="1:3" x14ac:dyDescent="0.25">
      <c r="A51" s="26" t="s">
        <v>325</v>
      </c>
      <c r="B51" s="26">
        <v>1</v>
      </c>
      <c r="C51" s="41">
        <f t="shared" si="1"/>
        <v>1.4050864128143881E-2</v>
      </c>
    </row>
    <row r="52" spans="1:3" x14ac:dyDescent="0.25">
      <c r="A52" s="26" t="s">
        <v>216</v>
      </c>
      <c r="B52" s="26">
        <v>59</v>
      </c>
      <c r="C52" s="41">
        <f t="shared" si="1"/>
        <v>0.82900098356048901</v>
      </c>
    </row>
    <row r="53" spans="1:3" x14ac:dyDescent="0.25">
      <c r="A53" s="26" t="s">
        <v>301</v>
      </c>
      <c r="B53" s="43">
        <v>129</v>
      </c>
      <c r="C53" s="76">
        <f t="shared" si="1"/>
        <v>1.8125614725305605</v>
      </c>
    </row>
    <row r="54" spans="1:3" x14ac:dyDescent="0.25">
      <c r="B54" s="90">
        <f>SUM(B2:B53)</f>
        <v>7117</v>
      </c>
      <c r="C54" s="41">
        <f>SUM(C2:C53)</f>
        <v>99.999999999999943</v>
      </c>
    </row>
  </sheetData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0.75" bottom="0.75" header="0.3" footer="0.3"/>
  <pageSetup scale="8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H67"/>
  <sheetViews>
    <sheetView showGridLines="0" view="pageLayout" zoomScaleNormal="100" workbookViewId="0"/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8" style="79" bestFit="1" customWidth="1"/>
    <col min="7" max="7" width="12" bestFit="1" customWidth="1"/>
  </cols>
  <sheetData>
    <row r="1" spans="1:8" x14ac:dyDescent="0.25">
      <c r="A1" s="62" t="s">
        <v>53</v>
      </c>
      <c r="B1" s="50"/>
      <c r="C1" s="63" t="s">
        <v>54</v>
      </c>
      <c r="D1" s="5"/>
      <c r="E1" s="51"/>
      <c r="F1" s="5"/>
    </row>
    <row r="2" spans="1:8" x14ac:dyDescent="0.25">
      <c r="A2" s="64" t="s">
        <v>55</v>
      </c>
      <c r="B2" s="65" t="s">
        <v>7</v>
      </c>
      <c r="C2" s="65" t="s">
        <v>24</v>
      </c>
      <c r="D2" s="5"/>
      <c r="E2" s="51"/>
      <c r="F2" s="5"/>
    </row>
    <row r="3" spans="1:8" x14ac:dyDescent="0.25">
      <c r="A3" s="7" t="s">
        <v>58</v>
      </c>
      <c r="B3" s="5">
        <v>310</v>
      </c>
      <c r="C3" s="13">
        <f t="shared" ref="C3:C23" si="0">SUM(B3/$B$23)*100</f>
        <v>17.846862406447901</v>
      </c>
      <c r="D3" s="5"/>
      <c r="E3" s="51"/>
      <c r="F3" s="5"/>
    </row>
    <row r="4" spans="1:8" x14ac:dyDescent="0.25">
      <c r="A4" s="7" t="s">
        <v>59</v>
      </c>
      <c r="B4" s="5">
        <v>237</v>
      </c>
      <c r="C4" s="13">
        <f t="shared" si="0"/>
        <v>13.644214162348877</v>
      </c>
      <c r="D4" s="5"/>
      <c r="E4" s="51"/>
      <c r="F4" s="5"/>
    </row>
    <row r="5" spans="1:8" x14ac:dyDescent="0.25">
      <c r="A5" s="7" t="s">
        <v>56</v>
      </c>
      <c r="B5" s="5">
        <v>232</v>
      </c>
      <c r="C5" s="13">
        <f t="shared" si="0"/>
        <v>13.356361542890042</v>
      </c>
      <c r="D5" s="5"/>
      <c r="F5" s="5"/>
      <c r="H5" s="13"/>
    </row>
    <row r="6" spans="1:8" x14ac:dyDescent="0.25">
      <c r="A6" s="7" t="s">
        <v>57</v>
      </c>
      <c r="B6" s="5">
        <v>219</v>
      </c>
      <c r="C6" s="13">
        <f t="shared" si="0"/>
        <v>12.607944732297064</v>
      </c>
      <c r="D6" s="5"/>
      <c r="F6" s="5"/>
      <c r="H6" s="13"/>
    </row>
    <row r="7" spans="1:8" x14ac:dyDescent="0.25">
      <c r="A7" s="7" t="s">
        <v>62</v>
      </c>
      <c r="B7" s="5">
        <v>161</v>
      </c>
      <c r="C7" s="13">
        <f t="shared" si="0"/>
        <v>9.2688543465745532</v>
      </c>
      <c r="D7" s="5"/>
      <c r="F7" s="5"/>
      <c r="H7" s="13"/>
    </row>
    <row r="8" spans="1:8" x14ac:dyDescent="0.25">
      <c r="A8" s="7" t="s">
        <v>60</v>
      </c>
      <c r="B8" s="5">
        <v>93</v>
      </c>
      <c r="C8" s="13">
        <f t="shared" si="0"/>
        <v>5.3540587219343694</v>
      </c>
      <c r="D8" s="5"/>
      <c r="F8" s="5"/>
      <c r="H8" s="13"/>
    </row>
    <row r="9" spans="1:8" x14ac:dyDescent="0.25">
      <c r="A9" s="7" t="s">
        <v>61</v>
      </c>
      <c r="B9" s="5">
        <v>57</v>
      </c>
      <c r="C9" s="13">
        <f t="shared" si="0"/>
        <v>3.2815198618307431</v>
      </c>
      <c r="D9" s="5"/>
      <c r="H9" s="13"/>
    </row>
    <row r="10" spans="1:8" x14ac:dyDescent="0.25">
      <c r="A10" s="7" t="s">
        <v>135</v>
      </c>
      <c r="B10" s="5">
        <v>42</v>
      </c>
      <c r="C10" s="13">
        <f t="shared" si="0"/>
        <v>2.4179620034542317</v>
      </c>
      <c r="D10" s="5"/>
      <c r="H10" s="13"/>
    </row>
    <row r="11" spans="1:8" x14ac:dyDescent="0.25">
      <c r="A11" s="7" t="s">
        <v>125</v>
      </c>
      <c r="B11" s="5">
        <v>39</v>
      </c>
      <c r="C11" s="13">
        <f t="shared" si="0"/>
        <v>2.2452504317789295</v>
      </c>
      <c r="H11" s="13"/>
    </row>
    <row r="12" spans="1:8" x14ac:dyDescent="0.25">
      <c r="A12" s="7" t="s">
        <v>64</v>
      </c>
      <c r="B12" s="5">
        <v>29</v>
      </c>
      <c r="C12" s="13">
        <f t="shared" si="0"/>
        <v>1.6695451928612552</v>
      </c>
      <c r="F12" s="5"/>
      <c r="H12" s="13"/>
    </row>
    <row r="13" spans="1:8" x14ac:dyDescent="0.25">
      <c r="A13" s="7" t="s">
        <v>66</v>
      </c>
      <c r="B13" s="5">
        <v>26</v>
      </c>
      <c r="C13" s="13">
        <f t="shared" si="0"/>
        <v>1.496833621185953</v>
      </c>
      <c r="F13" s="5"/>
      <c r="H13" s="13"/>
    </row>
    <row r="14" spans="1:8" x14ac:dyDescent="0.25">
      <c r="A14" s="7" t="s">
        <v>67</v>
      </c>
      <c r="B14" s="5">
        <v>24</v>
      </c>
      <c r="C14" s="13">
        <f t="shared" si="0"/>
        <v>1.3816925734024179</v>
      </c>
      <c r="D14" s="5"/>
      <c r="F14" s="5"/>
      <c r="H14" s="13"/>
    </row>
    <row r="15" spans="1:8" x14ac:dyDescent="0.25">
      <c r="A15" s="7" t="s">
        <v>237</v>
      </c>
      <c r="B15" s="5">
        <v>18</v>
      </c>
      <c r="C15" s="13">
        <f t="shared" si="0"/>
        <v>1.0362694300518136</v>
      </c>
      <c r="D15" s="5"/>
      <c r="F15" s="5"/>
      <c r="H15" s="13"/>
    </row>
    <row r="16" spans="1:8" x14ac:dyDescent="0.25">
      <c r="A16" s="7" t="s">
        <v>132</v>
      </c>
      <c r="B16" s="5">
        <v>15</v>
      </c>
      <c r="C16" s="13">
        <f t="shared" si="0"/>
        <v>0.86355785837651122</v>
      </c>
      <c r="D16" s="5"/>
      <c r="F16" s="5"/>
      <c r="H16" s="13"/>
    </row>
    <row r="17" spans="1:8" x14ac:dyDescent="0.25">
      <c r="A17" s="7" t="s">
        <v>112</v>
      </c>
      <c r="B17" s="5">
        <v>14</v>
      </c>
      <c r="C17" s="13">
        <f t="shared" si="0"/>
        <v>0.80598733448474369</v>
      </c>
      <c r="D17" s="5"/>
      <c r="F17" s="5"/>
      <c r="H17" s="13"/>
    </row>
    <row r="18" spans="1:8" x14ac:dyDescent="0.25">
      <c r="A18" s="7" t="s">
        <v>261</v>
      </c>
      <c r="B18" s="5">
        <v>13</v>
      </c>
      <c r="C18" s="13">
        <f t="shared" si="0"/>
        <v>0.74841681059297649</v>
      </c>
      <c r="D18" s="5"/>
      <c r="F18" s="5"/>
      <c r="H18" s="13"/>
    </row>
    <row r="19" spans="1:8" x14ac:dyDescent="0.25">
      <c r="A19" s="7" t="s">
        <v>65</v>
      </c>
      <c r="B19" s="5">
        <v>12</v>
      </c>
      <c r="C19" s="13">
        <f t="shared" si="0"/>
        <v>0.69084628670120896</v>
      </c>
      <c r="D19" s="5"/>
      <c r="F19" s="5"/>
      <c r="H19" s="13"/>
    </row>
    <row r="20" spans="1:8" x14ac:dyDescent="0.25">
      <c r="A20" s="7" t="s">
        <v>310</v>
      </c>
      <c r="B20" s="5">
        <v>12</v>
      </c>
      <c r="C20" s="13">
        <f t="shared" si="0"/>
        <v>0.69084628670120896</v>
      </c>
      <c r="D20" s="5"/>
      <c r="F20" s="5"/>
      <c r="H20" s="13"/>
    </row>
    <row r="21" spans="1:8" x14ac:dyDescent="0.25">
      <c r="A21" s="7" t="s">
        <v>63</v>
      </c>
      <c r="B21" s="5">
        <v>11</v>
      </c>
      <c r="C21" s="13">
        <f t="shared" si="0"/>
        <v>0.63327576280944153</v>
      </c>
      <c r="D21" s="5"/>
      <c r="F21" s="5"/>
      <c r="H21" s="13"/>
    </row>
    <row r="22" spans="1:8" x14ac:dyDescent="0.25">
      <c r="A22" s="7" t="s">
        <v>68</v>
      </c>
      <c r="B22" s="14">
        <v>173</v>
      </c>
      <c r="C22" s="15">
        <f t="shared" si="0"/>
        <v>9.9597006332757623</v>
      </c>
      <c r="D22" s="5"/>
      <c r="E22" s="51"/>
      <c r="F22" s="5"/>
      <c r="H22" s="13"/>
    </row>
    <row r="23" spans="1:8" x14ac:dyDescent="0.25">
      <c r="B23" s="80">
        <f>SUM(B3:B22)</f>
        <v>1737</v>
      </c>
      <c r="C23" s="13">
        <f t="shared" si="0"/>
        <v>100</v>
      </c>
      <c r="D23" s="5"/>
      <c r="E23" s="51"/>
      <c r="F23" s="5"/>
      <c r="H23" s="13"/>
    </row>
    <row r="24" spans="1:8" ht="13.5" customHeight="1" x14ac:dyDescent="0.25">
      <c r="A24" s="17" t="s">
        <v>311</v>
      </c>
      <c r="B24" s="5"/>
      <c r="C24" s="5"/>
      <c r="D24" s="5"/>
      <c r="E24" s="51"/>
      <c r="F24" s="5"/>
      <c r="H24" s="13"/>
    </row>
    <row r="25" spans="1:8" x14ac:dyDescent="0.25">
      <c r="A25" s="5"/>
      <c r="B25" s="5"/>
      <c r="C25" s="5"/>
      <c r="D25" s="5"/>
      <c r="H25" s="13"/>
    </row>
    <row r="26" spans="1:8" x14ac:dyDescent="0.25">
      <c r="A26" s="66" t="s">
        <v>69</v>
      </c>
      <c r="B26" s="5"/>
      <c r="C26" s="5"/>
      <c r="H26" s="13"/>
    </row>
    <row r="27" spans="1:8" x14ac:dyDescent="0.25">
      <c r="A27" s="18" t="s">
        <v>238</v>
      </c>
      <c r="B27" s="83">
        <v>2</v>
      </c>
      <c r="C27" s="18" t="s">
        <v>264</v>
      </c>
      <c r="D27" s="7">
        <v>1</v>
      </c>
      <c r="E27" s="5" t="s">
        <v>267</v>
      </c>
      <c r="F27" s="84">
        <v>1</v>
      </c>
    </row>
    <row r="28" spans="1:8" x14ac:dyDescent="0.25">
      <c r="A28" s="18" t="s">
        <v>197</v>
      </c>
      <c r="B28" s="83">
        <v>4</v>
      </c>
      <c r="C28" s="18" t="s">
        <v>207</v>
      </c>
      <c r="D28" s="7">
        <v>9</v>
      </c>
      <c r="E28" s="5" t="s">
        <v>247</v>
      </c>
      <c r="F28" s="84">
        <v>3</v>
      </c>
    </row>
    <row r="29" spans="1:8" x14ac:dyDescent="0.25">
      <c r="A29" s="18" t="s">
        <v>312</v>
      </c>
      <c r="B29" s="83">
        <v>1</v>
      </c>
      <c r="C29" s="18" t="s">
        <v>70</v>
      </c>
      <c r="D29" s="7">
        <v>6</v>
      </c>
      <c r="E29" s="5" t="s">
        <v>240</v>
      </c>
      <c r="F29" s="84">
        <v>1</v>
      </c>
    </row>
    <row r="30" spans="1:8" x14ac:dyDescent="0.25">
      <c r="A30" s="18" t="s">
        <v>221</v>
      </c>
      <c r="B30" s="83">
        <v>2</v>
      </c>
      <c r="C30" s="18" t="s">
        <v>296</v>
      </c>
      <c r="D30" s="18">
        <v>1</v>
      </c>
      <c r="E30" s="5" t="s">
        <v>298</v>
      </c>
      <c r="F30" s="84">
        <v>3</v>
      </c>
    </row>
    <row r="31" spans="1:8" x14ac:dyDescent="0.25">
      <c r="A31" s="18" t="s">
        <v>313</v>
      </c>
      <c r="B31" s="83">
        <v>1</v>
      </c>
      <c r="C31" s="18" t="s">
        <v>129</v>
      </c>
      <c r="D31" s="18">
        <v>1</v>
      </c>
      <c r="E31" s="5" t="s">
        <v>131</v>
      </c>
      <c r="F31" s="84">
        <v>1</v>
      </c>
    </row>
    <row r="32" spans="1:8" x14ac:dyDescent="0.25">
      <c r="A32" s="18" t="s">
        <v>206</v>
      </c>
      <c r="B32" s="83">
        <v>3</v>
      </c>
      <c r="C32" s="7" t="s">
        <v>317</v>
      </c>
      <c r="D32" s="18">
        <v>1</v>
      </c>
      <c r="E32" s="5" t="s">
        <v>246</v>
      </c>
      <c r="F32" s="84">
        <v>3</v>
      </c>
    </row>
    <row r="33" spans="1:8" x14ac:dyDescent="0.25">
      <c r="A33" s="18" t="s">
        <v>124</v>
      </c>
      <c r="B33" s="83">
        <v>6</v>
      </c>
      <c r="C33" s="7" t="s">
        <v>245</v>
      </c>
      <c r="D33" s="18">
        <v>1</v>
      </c>
      <c r="E33" s="5" t="s">
        <v>136</v>
      </c>
      <c r="F33" s="84">
        <v>8</v>
      </c>
    </row>
    <row r="34" spans="1:8" x14ac:dyDescent="0.25">
      <c r="A34" s="18" t="s">
        <v>262</v>
      </c>
      <c r="B34" s="83">
        <v>1</v>
      </c>
      <c r="C34" s="18" t="s">
        <v>178</v>
      </c>
      <c r="D34" s="18">
        <v>1</v>
      </c>
      <c r="E34" s="5" t="s">
        <v>299</v>
      </c>
      <c r="F34" s="84">
        <v>4</v>
      </c>
    </row>
    <row r="35" spans="1:8" x14ac:dyDescent="0.25">
      <c r="A35" s="18" t="s">
        <v>155</v>
      </c>
      <c r="B35" s="83">
        <v>11</v>
      </c>
      <c r="C35" s="18" t="s">
        <v>208</v>
      </c>
      <c r="D35" s="18">
        <v>2</v>
      </c>
      <c r="E35" s="5" t="s">
        <v>268</v>
      </c>
      <c r="F35" s="84">
        <v>1</v>
      </c>
    </row>
    <row r="36" spans="1:8" x14ac:dyDescent="0.25">
      <c r="A36" s="18" t="s">
        <v>242</v>
      </c>
      <c r="B36" s="83">
        <v>2</v>
      </c>
      <c r="C36" s="18" t="s">
        <v>318</v>
      </c>
      <c r="D36" s="7">
        <v>1</v>
      </c>
      <c r="E36" s="5" t="s">
        <v>300</v>
      </c>
      <c r="F36" s="36">
        <v>1</v>
      </c>
    </row>
    <row r="37" spans="1:8" x14ac:dyDescent="0.25">
      <c r="A37" s="18" t="s">
        <v>177</v>
      </c>
      <c r="B37" s="83">
        <v>1</v>
      </c>
      <c r="C37" s="18" t="s">
        <v>319</v>
      </c>
      <c r="D37" s="18">
        <v>1</v>
      </c>
      <c r="E37" s="5" t="s">
        <v>156</v>
      </c>
      <c r="F37" s="84">
        <v>2</v>
      </c>
    </row>
    <row r="38" spans="1:8" x14ac:dyDescent="0.25">
      <c r="A38" s="18" t="s">
        <v>314</v>
      </c>
      <c r="B38" s="83">
        <v>1</v>
      </c>
      <c r="C38" s="18" t="s">
        <v>265</v>
      </c>
      <c r="D38" s="18">
        <v>1</v>
      </c>
      <c r="E38" s="5" t="s">
        <v>269</v>
      </c>
      <c r="F38" s="84">
        <v>1</v>
      </c>
    </row>
    <row r="39" spans="1:8" x14ac:dyDescent="0.25">
      <c r="A39" s="18" t="s">
        <v>315</v>
      </c>
      <c r="B39" s="83">
        <v>1</v>
      </c>
      <c r="C39" s="5" t="s">
        <v>138</v>
      </c>
      <c r="D39" s="84">
        <v>8</v>
      </c>
      <c r="E39" s="5" t="s">
        <v>128</v>
      </c>
      <c r="F39" s="84">
        <v>11</v>
      </c>
    </row>
    <row r="40" spans="1:8" x14ac:dyDescent="0.25">
      <c r="A40" s="18" t="s">
        <v>263</v>
      </c>
      <c r="B40" s="83">
        <v>6</v>
      </c>
      <c r="C40" s="5" t="s">
        <v>320</v>
      </c>
      <c r="D40" s="84">
        <v>1</v>
      </c>
      <c r="E40" s="5" t="s">
        <v>198</v>
      </c>
      <c r="F40" s="84">
        <v>2</v>
      </c>
    </row>
    <row r="41" spans="1:8" ht="16.5" customHeight="1" x14ac:dyDescent="0.25">
      <c r="A41" s="18" t="s">
        <v>172</v>
      </c>
      <c r="B41" s="83">
        <v>4</v>
      </c>
      <c r="C41" s="5" t="s">
        <v>151</v>
      </c>
      <c r="D41" s="84">
        <v>1</v>
      </c>
      <c r="E41" s="5" t="s">
        <v>173</v>
      </c>
      <c r="F41" s="84">
        <v>1</v>
      </c>
    </row>
    <row r="42" spans="1:8" ht="16.5" customHeight="1" x14ac:dyDescent="0.25">
      <c r="A42" s="18" t="s">
        <v>316</v>
      </c>
      <c r="B42" s="83">
        <v>1</v>
      </c>
      <c r="C42" s="5" t="s">
        <v>297</v>
      </c>
      <c r="D42" s="84">
        <v>1</v>
      </c>
      <c r="E42" s="5"/>
      <c r="F42" s="84"/>
    </row>
    <row r="43" spans="1:8" ht="16.5" customHeight="1" x14ac:dyDescent="0.25">
      <c r="A43" s="18" t="s">
        <v>239</v>
      </c>
      <c r="B43" s="83">
        <v>1</v>
      </c>
      <c r="C43" s="5" t="s">
        <v>266</v>
      </c>
      <c r="D43" s="84">
        <v>1</v>
      </c>
      <c r="E43" s="5"/>
      <c r="F43" s="84"/>
    </row>
    <row r="44" spans="1:8" x14ac:dyDescent="0.25">
      <c r="A44" s="18"/>
      <c r="B44" s="83"/>
      <c r="C44" s="5"/>
      <c r="D44" s="84"/>
      <c r="E44" s="91" t="s">
        <v>321</v>
      </c>
      <c r="F44" s="92"/>
    </row>
    <row r="45" spans="1:8" x14ac:dyDescent="0.25">
      <c r="A45" s="53" t="s">
        <v>322</v>
      </c>
      <c r="B45" s="5"/>
      <c r="H45" s="13"/>
    </row>
    <row r="46" spans="1:8" x14ac:dyDescent="0.25">
      <c r="A46" s="5" t="s">
        <v>323</v>
      </c>
      <c r="H46" s="13"/>
    </row>
    <row r="47" spans="1:8" x14ac:dyDescent="0.25">
      <c r="A47" s="17"/>
      <c r="B47" s="5"/>
      <c r="H47" s="13"/>
    </row>
    <row r="48" spans="1:8" x14ac:dyDescent="0.25">
      <c r="A48" s="17"/>
      <c r="B48" s="5"/>
      <c r="H48" s="13"/>
    </row>
    <row r="49" spans="8:8" x14ac:dyDescent="0.25">
      <c r="H49" s="13"/>
    </row>
    <row r="50" spans="8:8" x14ac:dyDescent="0.25">
      <c r="H50" s="13"/>
    </row>
    <row r="51" spans="8:8" x14ac:dyDescent="0.25">
      <c r="H51" s="13"/>
    </row>
    <row r="67" spans="1:1" x14ac:dyDescent="0.25">
      <c r="A67" s="1"/>
    </row>
  </sheetData>
  <sortState xmlns:xlrd2="http://schemas.microsoft.com/office/spreadsheetml/2017/richdata2" ref="A3:B22">
    <sortCondition descending="1" ref="B3"/>
  </sortState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/>
  <dimension ref="A1:J82"/>
  <sheetViews>
    <sheetView showGridLines="0" view="pageLayout" zoomScaleNormal="100" workbookViewId="0"/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6.5546875" customWidth="1"/>
    <col min="6" max="6" width="6.77734375" customWidth="1"/>
    <col min="8" max="8" width="15.6640625" customWidth="1"/>
  </cols>
  <sheetData>
    <row r="1" spans="1:9" s="37" customFormat="1" ht="15" x14ac:dyDescent="0.25">
      <c r="A1" s="56" t="s">
        <v>71</v>
      </c>
      <c r="B1" s="52"/>
      <c r="C1" s="52"/>
    </row>
    <row r="2" spans="1:9" s="37" customFormat="1" ht="15" x14ac:dyDescent="0.25">
      <c r="A2" s="56" t="s">
        <v>113</v>
      </c>
      <c r="B2" s="52"/>
      <c r="C2" s="52"/>
      <c r="E2" s="57" t="s">
        <v>114</v>
      </c>
      <c r="F2" s="52"/>
    </row>
    <row r="3" spans="1:9" s="37" customFormat="1" ht="15" x14ac:dyDescent="0.25">
      <c r="A3" s="53" t="s">
        <v>270</v>
      </c>
      <c r="B3" s="52">
        <v>42</v>
      </c>
      <c r="C3" s="52"/>
      <c r="E3" s="53" t="s">
        <v>210</v>
      </c>
      <c r="F3" s="52">
        <v>249</v>
      </c>
    </row>
    <row r="4" spans="1:9" s="37" customFormat="1" ht="15" x14ac:dyDescent="0.25">
      <c r="A4" s="53" t="s">
        <v>222</v>
      </c>
      <c r="B4" s="52">
        <v>26</v>
      </c>
      <c r="C4" s="52"/>
      <c r="E4" s="53" t="s">
        <v>209</v>
      </c>
      <c r="F4" s="52">
        <v>192</v>
      </c>
    </row>
    <row r="5" spans="1:9" s="37" customFormat="1" ht="15" x14ac:dyDescent="0.25">
      <c r="A5" s="53" t="s">
        <v>167</v>
      </c>
      <c r="B5" s="52">
        <v>25</v>
      </c>
      <c r="C5" s="52"/>
      <c r="E5" s="53" t="s">
        <v>86</v>
      </c>
      <c r="F5" s="58">
        <v>178</v>
      </c>
    </row>
    <row r="6" spans="1:9" s="37" customFormat="1" ht="15" x14ac:dyDescent="0.25">
      <c r="A6" s="53" t="s">
        <v>73</v>
      </c>
      <c r="B6" s="52">
        <v>15</v>
      </c>
      <c r="C6" s="52"/>
      <c r="E6" s="52" t="s">
        <v>211</v>
      </c>
      <c r="F6" s="52">
        <v>104</v>
      </c>
    </row>
    <row r="7" spans="1:9" s="37" customFormat="1" ht="15" x14ac:dyDescent="0.25">
      <c r="A7" s="53" t="s">
        <v>223</v>
      </c>
      <c r="B7" s="52">
        <v>12</v>
      </c>
      <c r="C7" s="52"/>
      <c r="E7" s="52" t="s">
        <v>154</v>
      </c>
      <c r="F7" s="52">
        <v>2</v>
      </c>
    </row>
    <row r="8" spans="1:9" s="37" customFormat="1" ht="15" x14ac:dyDescent="0.25">
      <c r="A8" s="53" t="s">
        <v>170</v>
      </c>
      <c r="B8" s="52">
        <v>59</v>
      </c>
      <c r="C8" s="52"/>
      <c r="E8" s="52" t="s">
        <v>243</v>
      </c>
      <c r="F8" s="52">
        <v>189</v>
      </c>
    </row>
    <row r="9" spans="1:9" s="37" customFormat="1" ht="15" x14ac:dyDescent="0.25">
      <c r="A9" s="53" t="s">
        <v>327</v>
      </c>
      <c r="B9" s="52">
        <v>1</v>
      </c>
      <c r="C9" s="52"/>
      <c r="E9" s="52" t="s">
        <v>164</v>
      </c>
      <c r="F9" s="54">
        <v>496</v>
      </c>
    </row>
    <row r="10" spans="1:9" s="37" customFormat="1" ht="15" x14ac:dyDescent="0.25">
      <c r="A10" s="53" t="s">
        <v>303</v>
      </c>
      <c r="B10" s="52">
        <v>3</v>
      </c>
      <c r="C10" s="52"/>
      <c r="E10" s="57" t="s">
        <v>23</v>
      </c>
      <c r="F10" s="56">
        <f>SUM(F3:F9)</f>
        <v>1410</v>
      </c>
    </row>
    <row r="11" spans="1:9" s="37" customFormat="1" ht="15" x14ac:dyDescent="0.25">
      <c r="A11" s="53" t="s">
        <v>162</v>
      </c>
      <c r="B11" s="52">
        <v>78</v>
      </c>
      <c r="C11" s="52"/>
    </row>
    <row r="12" spans="1:9" s="37" customFormat="1" ht="15" x14ac:dyDescent="0.25">
      <c r="A12" s="53" t="s">
        <v>74</v>
      </c>
      <c r="B12" s="52">
        <v>225</v>
      </c>
      <c r="C12" s="52"/>
      <c r="H12" s="61"/>
      <c r="I12" s="61"/>
    </row>
    <row r="13" spans="1:9" s="37" customFormat="1" ht="15" x14ac:dyDescent="0.25">
      <c r="A13" s="53" t="s">
        <v>224</v>
      </c>
      <c r="B13" s="52">
        <v>2</v>
      </c>
      <c r="C13" s="52"/>
      <c r="E13" s="57" t="s">
        <v>115</v>
      </c>
      <c r="F13" s="52"/>
    </row>
    <row r="14" spans="1:9" s="37" customFormat="1" ht="15" x14ac:dyDescent="0.25">
      <c r="A14" s="53" t="s">
        <v>76</v>
      </c>
      <c r="B14" s="52">
        <v>21</v>
      </c>
      <c r="C14" s="52"/>
      <c r="E14" s="53" t="s">
        <v>273</v>
      </c>
      <c r="F14" s="52">
        <v>14</v>
      </c>
    </row>
    <row r="15" spans="1:9" s="37" customFormat="1" ht="15" x14ac:dyDescent="0.25">
      <c r="A15" s="53" t="s">
        <v>77</v>
      </c>
      <c r="B15" s="52">
        <v>129</v>
      </c>
      <c r="C15" s="52"/>
      <c r="E15" s="53" t="s">
        <v>180</v>
      </c>
      <c r="F15" s="58">
        <v>13</v>
      </c>
    </row>
    <row r="16" spans="1:9" s="37" customFormat="1" ht="15" x14ac:dyDescent="0.25">
      <c r="A16" s="53" t="s">
        <v>226</v>
      </c>
      <c r="B16" s="52">
        <v>3</v>
      </c>
      <c r="C16" s="52"/>
      <c r="E16" s="53" t="s">
        <v>79</v>
      </c>
      <c r="F16" s="58">
        <v>162</v>
      </c>
    </row>
    <row r="17" spans="1:6" s="37" customFormat="1" ht="15" x14ac:dyDescent="0.25">
      <c r="A17" s="53" t="s">
        <v>163</v>
      </c>
      <c r="B17" s="58">
        <v>65</v>
      </c>
      <c r="C17" s="52"/>
      <c r="E17" s="53" t="s">
        <v>88</v>
      </c>
      <c r="F17" s="58">
        <v>19</v>
      </c>
    </row>
    <row r="18" spans="1:6" s="37" customFormat="1" ht="15" x14ac:dyDescent="0.25">
      <c r="A18" s="53" t="s">
        <v>179</v>
      </c>
      <c r="B18" s="52">
        <v>29</v>
      </c>
      <c r="C18" s="52"/>
      <c r="E18" s="53" t="s">
        <v>147</v>
      </c>
      <c r="F18" s="58">
        <v>3</v>
      </c>
    </row>
    <row r="19" spans="1:6" s="37" customFormat="1" ht="15" x14ac:dyDescent="0.25">
      <c r="A19" s="53" t="s">
        <v>241</v>
      </c>
      <c r="B19" s="52">
        <v>24</v>
      </c>
      <c r="C19" s="52"/>
      <c r="E19" s="53" t="s">
        <v>97</v>
      </c>
      <c r="F19" s="58">
        <v>2</v>
      </c>
    </row>
    <row r="20" spans="1:6" s="37" customFormat="1" ht="15" x14ac:dyDescent="0.25">
      <c r="A20" s="53" t="s">
        <v>106</v>
      </c>
      <c r="B20" s="52">
        <v>94</v>
      </c>
      <c r="C20" s="52"/>
      <c r="E20" s="53" t="s">
        <v>100</v>
      </c>
      <c r="F20" s="59">
        <v>53</v>
      </c>
    </row>
    <row r="21" spans="1:6" s="37" customFormat="1" ht="15" x14ac:dyDescent="0.25">
      <c r="A21" s="53" t="s">
        <v>227</v>
      </c>
      <c r="B21" s="52">
        <v>2</v>
      </c>
      <c r="C21" s="52"/>
      <c r="E21" s="57" t="s">
        <v>23</v>
      </c>
      <c r="F21" s="60">
        <f>SUM(F14:F20)</f>
        <v>266</v>
      </c>
    </row>
    <row r="22" spans="1:6" s="37" customFormat="1" ht="15" x14ac:dyDescent="0.25">
      <c r="A22" s="53" t="s">
        <v>228</v>
      </c>
      <c r="B22" s="52">
        <v>4</v>
      </c>
      <c r="C22" s="52"/>
    </row>
    <row r="23" spans="1:6" s="37" customFormat="1" ht="15" x14ac:dyDescent="0.25">
      <c r="A23" s="53" t="s">
        <v>80</v>
      </c>
      <c r="B23" s="52">
        <v>72</v>
      </c>
      <c r="C23" s="52"/>
      <c r="E23" s="57" t="s">
        <v>116</v>
      </c>
      <c r="F23" s="52"/>
    </row>
    <row r="24" spans="1:6" s="37" customFormat="1" ht="15" x14ac:dyDescent="0.25">
      <c r="A24" s="53" t="s">
        <v>304</v>
      </c>
      <c r="B24" s="52">
        <v>21</v>
      </c>
      <c r="C24" s="52"/>
      <c r="E24" s="53" t="s">
        <v>72</v>
      </c>
      <c r="F24" s="52">
        <v>161</v>
      </c>
    </row>
    <row r="25" spans="1:6" s="37" customFormat="1" ht="15" x14ac:dyDescent="0.25">
      <c r="A25" s="53" t="s">
        <v>230</v>
      </c>
      <c r="B25" s="52">
        <v>33</v>
      </c>
      <c r="C25" s="52"/>
      <c r="E25" s="53" t="s">
        <v>274</v>
      </c>
      <c r="F25" s="52">
        <v>39</v>
      </c>
    </row>
    <row r="26" spans="1:6" s="37" customFormat="1" ht="15" x14ac:dyDescent="0.25">
      <c r="A26" s="53" t="s">
        <v>81</v>
      </c>
      <c r="B26" s="52">
        <v>38</v>
      </c>
      <c r="C26" s="52"/>
      <c r="E26" s="53" t="s">
        <v>78</v>
      </c>
      <c r="F26" s="52">
        <v>107</v>
      </c>
    </row>
    <row r="27" spans="1:6" s="37" customFormat="1" ht="15" x14ac:dyDescent="0.25">
      <c r="A27" s="53" t="s">
        <v>171</v>
      </c>
      <c r="B27" s="52">
        <v>200</v>
      </c>
      <c r="C27" s="52"/>
      <c r="E27" s="53" t="s">
        <v>157</v>
      </c>
      <c r="F27" s="52">
        <v>136</v>
      </c>
    </row>
    <row r="28" spans="1:6" s="37" customFormat="1" ht="15" x14ac:dyDescent="0.25">
      <c r="A28" s="53" t="s">
        <v>82</v>
      </c>
      <c r="B28" s="52">
        <v>11</v>
      </c>
      <c r="C28" s="52"/>
      <c r="E28" s="52" t="s">
        <v>158</v>
      </c>
      <c r="F28" s="52">
        <v>523</v>
      </c>
    </row>
    <row r="29" spans="1:6" s="37" customFormat="1" ht="15" x14ac:dyDescent="0.25">
      <c r="A29" s="53" t="s">
        <v>83</v>
      </c>
      <c r="B29" s="52">
        <v>62</v>
      </c>
      <c r="C29" s="52"/>
      <c r="E29" s="52" t="s">
        <v>168</v>
      </c>
      <c r="F29" s="52">
        <v>193</v>
      </c>
    </row>
    <row r="30" spans="1:6" s="37" customFormat="1" ht="15" x14ac:dyDescent="0.25">
      <c r="A30" s="53" t="s">
        <v>165</v>
      </c>
      <c r="B30" s="52">
        <v>96</v>
      </c>
      <c r="C30" s="52"/>
      <c r="E30" s="52" t="s">
        <v>181</v>
      </c>
      <c r="F30" s="52">
        <v>3</v>
      </c>
    </row>
    <row r="31" spans="1:6" s="37" customFormat="1" ht="15" x14ac:dyDescent="0.25">
      <c r="A31" s="53" t="s">
        <v>84</v>
      </c>
      <c r="B31" s="52">
        <v>3</v>
      </c>
      <c r="C31" s="52"/>
      <c r="E31" s="52" t="s">
        <v>159</v>
      </c>
      <c r="F31" s="52">
        <v>301</v>
      </c>
    </row>
    <row r="32" spans="1:6" s="37" customFormat="1" ht="15" x14ac:dyDescent="0.25">
      <c r="A32" s="53" t="s">
        <v>244</v>
      </c>
      <c r="B32" s="52">
        <v>127</v>
      </c>
      <c r="C32" s="52"/>
      <c r="E32" s="52" t="s">
        <v>160</v>
      </c>
      <c r="F32" s="54">
        <v>453</v>
      </c>
    </row>
    <row r="33" spans="1:6" s="37" customFormat="1" ht="15" x14ac:dyDescent="0.25">
      <c r="A33" s="53" t="s">
        <v>87</v>
      </c>
      <c r="B33" s="52">
        <v>26</v>
      </c>
      <c r="C33" s="52"/>
      <c r="E33" s="57" t="s">
        <v>23</v>
      </c>
      <c r="F33" s="56">
        <f>SUM(F24:F32)</f>
        <v>1916</v>
      </c>
    </row>
    <row r="34" spans="1:6" s="37" customFormat="1" ht="15" x14ac:dyDescent="0.25">
      <c r="A34" s="53" t="s">
        <v>89</v>
      </c>
      <c r="B34" s="52">
        <v>7</v>
      </c>
      <c r="C34" s="52"/>
    </row>
    <row r="35" spans="1:6" s="37" customFormat="1" ht="15" x14ac:dyDescent="0.25">
      <c r="A35" s="53" t="s">
        <v>231</v>
      </c>
      <c r="B35" s="52">
        <v>41</v>
      </c>
      <c r="C35" s="52"/>
      <c r="E35" s="53" t="s">
        <v>153</v>
      </c>
      <c r="F35" s="81">
        <v>83</v>
      </c>
    </row>
    <row r="36" spans="1:6" s="37" customFormat="1" ht="15" x14ac:dyDescent="0.25">
      <c r="A36" s="53" t="s">
        <v>90</v>
      </c>
      <c r="B36" s="52">
        <v>12</v>
      </c>
      <c r="C36" s="52"/>
      <c r="E36" s="53" t="s">
        <v>101</v>
      </c>
      <c r="F36" s="52">
        <v>533</v>
      </c>
    </row>
    <row r="37" spans="1:6" s="37" customFormat="1" ht="15" x14ac:dyDescent="0.25">
      <c r="A37" s="53" t="s">
        <v>200</v>
      </c>
      <c r="B37" s="52">
        <v>75</v>
      </c>
      <c r="C37" s="52"/>
      <c r="E37" s="57"/>
      <c r="F37" s="82"/>
    </row>
    <row r="38" spans="1:6" s="37" customFormat="1" ht="15" x14ac:dyDescent="0.25">
      <c r="A38" s="53" t="s">
        <v>91</v>
      </c>
      <c r="B38" s="52">
        <v>74</v>
      </c>
      <c r="C38" s="54"/>
      <c r="E38" s="56" t="s">
        <v>102</v>
      </c>
      <c r="F38" s="52"/>
    </row>
    <row r="39" spans="1:6" s="37" customFormat="1" ht="15" x14ac:dyDescent="0.25">
      <c r="A39" s="53" t="s">
        <v>92</v>
      </c>
      <c r="B39" s="52">
        <v>21</v>
      </c>
      <c r="C39" s="52"/>
      <c r="E39" s="53" t="s">
        <v>130</v>
      </c>
      <c r="F39" s="52">
        <f>ENROLLMENT!L18</f>
        <v>139</v>
      </c>
    </row>
    <row r="40" spans="1:6" s="37" customFormat="1" ht="15" x14ac:dyDescent="0.25">
      <c r="A40" s="53" t="s">
        <v>93</v>
      </c>
      <c r="B40" s="52">
        <v>7</v>
      </c>
      <c r="C40" s="52"/>
      <c r="E40" s="53" t="s">
        <v>137</v>
      </c>
      <c r="F40" s="52">
        <f>ENROLLMENT!L19</f>
        <v>406</v>
      </c>
    </row>
    <row r="41" spans="1:6" s="37" customFormat="1" ht="15" x14ac:dyDescent="0.25">
      <c r="A41" s="53" t="s">
        <v>199</v>
      </c>
      <c r="B41" s="52">
        <v>51</v>
      </c>
      <c r="C41" s="52"/>
      <c r="E41" s="86" t="s">
        <v>182</v>
      </c>
      <c r="F41" s="52">
        <f>ENROLLMENT!L20</f>
        <v>9</v>
      </c>
    </row>
    <row r="42" spans="1:6" s="37" customFormat="1" ht="15" x14ac:dyDescent="0.25">
      <c r="A42" s="53" t="s">
        <v>94</v>
      </c>
      <c r="B42" s="52">
        <v>250</v>
      </c>
      <c r="C42" s="52"/>
      <c r="E42" s="53" t="s">
        <v>255</v>
      </c>
      <c r="F42" s="52">
        <f>ENROLLMENT!L21</f>
        <v>24</v>
      </c>
    </row>
    <row r="43" spans="1:6" s="37" customFormat="1" ht="15" x14ac:dyDescent="0.25">
      <c r="A43" s="53" t="s">
        <v>271</v>
      </c>
      <c r="B43" s="52">
        <v>19</v>
      </c>
      <c r="C43" s="54"/>
      <c r="E43" s="53" t="s">
        <v>139</v>
      </c>
      <c r="F43" s="52">
        <f>ENROLLMENT!L22</f>
        <v>20</v>
      </c>
    </row>
    <row r="44" spans="1:6" s="37" customFormat="1" ht="15.75" customHeight="1" x14ac:dyDescent="0.25">
      <c r="A44" s="53" t="s">
        <v>95</v>
      </c>
      <c r="B44" s="52">
        <v>427</v>
      </c>
      <c r="E44" s="53" t="s">
        <v>103</v>
      </c>
      <c r="F44" s="52">
        <f>ENROLLMENT!L23</f>
        <v>95</v>
      </c>
    </row>
    <row r="45" spans="1:6" s="37" customFormat="1" ht="14.25" customHeight="1" x14ac:dyDescent="0.25">
      <c r="A45" s="53" t="s">
        <v>169</v>
      </c>
      <c r="B45" s="52">
        <v>153</v>
      </c>
      <c r="E45" s="53" t="s">
        <v>104</v>
      </c>
      <c r="F45" s="52">
        <f>ENROLLMENT!L24</f>
        <v>15</v>
      </c>
    </row>
    <row r="46" spans="1:6" s="37" customFormat="1" ht="15" x14ac:dyDescent="0.25">
      <c r="A46" s="53" t="s">
        <v>96</v>
      </c>
      <c r="B46" s="52">
        <v>16</v>
      </c>
      <c r="E46" s="53" t="s">
        <v>256</v>
      </c>
      <c r="F46" s="52">
        <f>ENROLLMENT!L25</f>
        <v>18</v>
      </c>
    </row>
    <row r="47" spans="1:6" s="37" customFormat="1" ht="15" x14ac:dyDescent="0.25">
      <c r="A47" s="53" t="s">
        <v>98</v>
      </c>
      <c r="B47" s="52">
        <v>44</v>
      </c>
      <c r="E47" s="53" t="s">
        <v>308</v>
      </c>
      <c r="F47" s="52">
        <f>ENROLLMENT!L26</f>
        <v>17</v>
      </c>
    </row>
    <row r="48" spans="1:6" s="37" customFormat="1" ht="15" x14ac:dyDescent="0.25">
      <c r="A48" s="53" t="s">
        <v>99</v>
      </c>
      <c r="B48" s="52">
        <v>48</v>
      </c>
      <c r="E48" s="53" t="s">
        <v>215</v>
      </c>
      <c r="F48" s="52">
        <f>ENROLLMENT!L27</f>
        <v>6</v>
      </c>
    </row>
    <row r="49" spans="1:6" x14ac:dyDescent="0.25">
      <c r="A49" s="53" t="s">
        <v>161</v>
      </c>
      <c r="B49" s="52">
        <v>56</v>
      </c>
      <c r="E49" s="53" t="s">
        <v>213</v>
      </c>
      <c r="F49" s="52">
        <f>ENROLLMENT!L28</f>
        <v>77</v>
      </c>
    </row>
    <row r="50" spans="1:6" x14ac:dyDescent="0.25">
      <c r="A50" s="53" t="s">
        <v>305</v>
      </c>
      <c r="B50" s="52">
        <v>16</v>
      </c>
      <c r="E50" s="57" t="s">
        <v>23</v>
      </c>
      <c r="F50" s="56">
        <f>SUM(F39:F49)</f>
        <v>826</v>
      </c>
    </row>
    <row r="51" spans="1:6" x14ac:dyDescent="0.25">
      <c r="A51" s="53" t="s">
        <v>272</v>
      </c>
      <c r="B51" s="52">
        <v>23</v>
      </c>
      <c r="E51" s="37"/>
      <c r="F51" s="37"/>
    </row>
    <row r="52" spans="1:6" x14ac:dyDescent="0.25">
      <c r="A52" s="57" t="s">
        <v>23</v>
      </c>
      <c r="B52" s="56">
        <f>SUM(B3:B51)</f>
        <v>2888</v>
      </c>
      <c r="E52" s="57" t="s">
        <v>126</v>
      </c>
      <c r="F52" s="37"/>
    </row>
    <row r="53" spans="1:6" x14ac:dyDescent="0.25">
      <c r="E53" s="37"/>
      <c r="F53" s="37"/>
    </row>
    <row r="54" spans="1:6" x14ac:dyDescent="0.25">
      <c r="E54" s="37"/>
      <c r="F54" s="37"/>
    </row>
    <row r="55" spans="1:6" x14ac:dyDescent="0.25">
      <c r="E55" s="37"/>
      <c r="F55" s="37"/>
    </row>
    <row r="56" spans="1:6" x14ac:dyDescent="0.25">
      <c r="E56" s="37"/>
      <c r="F56" s="37"/>
    </row>
    <row r="69" spans="1:10" x14ac:dyDescent="0.25">
      <c r="C69" s="9"/>
      <c r="J69" s="3"/>
    </row>
    <row r="70" spans="1:10" x14ac:dyDescent="0.25">
      <c r="C70" s="5"/>
    </row>
    <row r="71" spans="1:10" s="3" customFormat="1" x14ac:dyDescent="0.25">
      <c r="A71"/>
      <c r="B71"/>
      <c r="C71" s="10"/>
      <c r="E71"/>
      <c r="F71"/>
      <c r="H71"/>
      <c r="I71"/>
      <c r="J71"/>
    </row>
    <row r="72" spans="1:10" x14ac:dyDescent="0.25">
      <c r="A72" s="8"/>
    </row>
    <row r="73" spans="1:10" x14ac:dyDescent="0.25">
      <c r="A73" s="5"/>
      <c r="B73" s="9"/>
    </row>
    <row r="74" spans="1:10" x14ac:dyDescent="0.25">
      <c r="A74" s="8"/>
      <c r="B74" s="5"/>
    </row>
    <row r="75" spans="1:10" x14ac:dyDescent="0.25">
      <c r="B75" s="10"/>
    </row>
    <row r="82" spans="5:6" x14ac:dyDescent="0.25">
      <c r="E82" s="3"/>
      <c r="F82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94" orientation="portrait" horizontalDpi="4294967292" verticalDpi="300" r:id="rId2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J31"/>
  <sheetViews>
    <sheetView showGridLines="0" view="pageLayout" zoomScaleNormal="75" workbookViewId="0"/>
  </sheetViews>
  <sheetFormatPr defaultRowHeight="18.75" x14ac:dyDescent="0.3"/>
  <cols>
    <col min="1" max="1" width="46" customWidth="1"/>
    <col min="5" max="5" width="9.88671875" style="48" bestFit="1" customWidth="1"/>
    <col min="6" max="6" width="9.88671875" customWidth="1"/>
    <col min="10" max="10" width="8.88671875" style="48"/>
  </cols>
  <sheetData>
    <row r="4" spans="1:10" ht="23.25" customHeight="1" x14ac:dyDescent="0.3">
      <c r="C4" s="46" t="s">
        <v>118</v>
      </c>
      <c r="D4" s="93"/>
      <c r="E4" s="94"/>
      <c r="F4" s="72" t="s">
        <v>119</v>
      </c>
      <c r="G4" s="102"/>
      <c r="H4" s="94"/>
      <c r="I4" s="46" t="s">
        <v>7</v>
      </c>
      <c r="J4" s="69"/>
    </row>
    <row r="5" spans="1:10" x14ac:dyDescent="0.3">
      <c r="A5" s="48"/>
      <c r="B5" s="104">
        <v>2018</v>
      </c>
      <c r="C5" s="95">
        <v>2019</v>
      </c>
      <c r="D5" s="95">
        <v>2020</v>
      </c>
      <c r="E5" s="94">
        <v>2018</v>
      </c>
      <c r="F5" s="95">
        <v>2019</v>
      </c>
      <c r="G5" s="95">
        <v>2020</v>
      </c>
      <c r="H5" s="69">
        <v>2018</v>
      </c>
      <c r="I5" s="69">
        <v>2019</v>
      </c>
      <c r="J5" s="95">
        <v>2020</v>
      </c>
    </row>
    <row r="6" spans="1:10" x14ac:dyDescent="0.3">
      <c r="A6" s="46" t="s">
        <v>8</v>
      </c>
      <c r="B6" s="48"/>
      <c r="C6" s="48"/>
      <c r="D6" s="96"/>
      <c r="E6" s="97"/>
      <c r="F6" s="48"/>
      <c r="G6" s="96"/>
      <c r="H6" s="97"/>
      <c r="I6" s="48"/>
    </row>
    <row r="7" spans="1:10" x14ac:dyDescent="0.3">
      <c r="A7" s="47" t="s">
        <v>13</v>
      </c>
      <c r="B7" s="48">
        <v>0</v>
      </c>
      <c r="C7" s="96">
        <v>0</v>
      </c>
      <c r="D7" s="96">
        <f>ENROLLMENT!J6</f>
        <v>3</v>
      </c>
      <c r="E7" s="48">
        <v>1698</v>
      </c>
      <c r="F7" s="96">
        <v>1659</v>
      </c>
      <c r="G7" s="96">
        <f>ENROLLMENT!K6</f>
        <v>1584</v>
      </c>
      <c r="H7" s="48">
        <f t="shared" ref="H7:H8" si="0">B7+E7</f>
        <v>1698</v>
      </c>
      <c r="I7" s="48">
        <f t="shared" ref="I7:I8" si="1">C7+F7</f>
        <v>1659</v>
      </c>
      <c r="J7" s="48">
        <f t="shared" ref="J7:J8" si="2">D7+G7</f>
        <v>1587</v>
      </c>
    </row>
    <row r="8" spans="1:10" x14ac:dyDescent="0.3">
      <c r="A8" s="47" t="s">
        <v>204</v>
      </c>
      <c r="B8" s="69">
        <v>2</v>
      </c>
      <c r="C8" s="95">
        <v>2</v>
      </c>
      <c r="D8" s="95">
        <f>ENROLLMENT!J7</f>
        <v>3</v>
      </c>
      <c r="E8" s="69">
        <v>82</v>
      </c>
      <c r="F8" s="95">
        <v>97</v>
      </c>
      <c r="G8" s="95">
        <f>ENROLLMENT!K7</f>
        <v>83</v>
      </c>
      <c r="H8" s="94">
        <f t="shared" si="0"/>
        <v>84</v>
      </c>
      <c r="I8" s="69">
        <f t="shared" si="1"/>
        <v>99</v>
      </c>
      <c r="J8" s="69">
        <f t="shared" si="2"/>
        <v>86</v>
      </c>
    </row>
    <row r="9" spans="1:10" x14ac:dyDescent="0.3">
      <c r="A9" s="47" t="s">
        <v>205</v>
      </c>
      <c r="B9" s="48">
        <f>SUM(B7:B8)</f>
        <v>2</v>
      </c>
      <c r="C9" s="48">
        <f>SUM(C7:C8)</f>
        <v>2</v>
      </c>
      <c r="D9" s="48">
        <f>SUM(D7:D8)</f>
        <v>6</v>
      </c>
      <c r="E9" s="97">
        <f t="shared" ref="E9:J9" si="3">SUM(E7:E8)</f>
        <v>1780</v>
      </c>
      <c r="F9" s="48">
        <f t="shared" si="3"/>
        <v>1756</v>
      </c>
      <c r="G9" s="96">
        <f t="shared" si="3"/>
        <v>1667</v>
      </c>
      <c r="H9" s="48">
        <f>SUM(H7:H8)</f>
        <v>1782</v>
      </c>
      <c r="I9" s="48">
        <f>SUM(I7:I8)</f>
        <v>1758</v>
      </c>
      <c r="J9" s="48">
        <f t="shared" si="3"/>
        <v>1673</v>
      </c>
    </row>
    <row r="10" spans="1:10" x14ac:dyDescent="0.3">
      <c r="A10" s="48"/>
      <c r="B10" s="48"/>
      <c r="C10" s="48"/>
      <c r="D10" s="96"/>
      <c r="E10" s="97"/>
      <c r="F10" s="48"/>
      <c r="G10" s="96"/>
      <c r="H10" s="48"/>
      <c r="I10" s="48"/>
    </row>
    <row r="11" spans="1:10" x14ac:dyDescent="0.3">
      <c r="A11" s="47" t="s">
        <v>15</v>
      </c>
      <c r="B11" s="48">
        <v>3</v>
      </c>
      <c r="C11" s="96">
        <v>6</v>
      </c>
      <c r="D11" s="96">
        <f>ENROLLMENT!J10</f>
        <v>8</v>
      </c>
      <c r="E11" s="48">
        <v>1436</v>
      </c>
      <c r="F11" s="96">
        <v>1509</v>
      </c>
      <c r="G11" s="96">
        <f>ENROLLMENT!K10</f>
        <v>1501</v>
      </c>
      <c r="H11" s="48">
        <f t="shared" ref="H11:J14" si="4">B11+E11</f>
        <v>1439</v>
      </c>
      <c r="I11" s="48">
        <f t="shared" si="4"/>
        <v>1515</v>
      </c>
      <c r="J11" s="48">
        <f t="shared" si="4"/>
        <v>1509</v>
      </c>
    </row>
    <row r="12" spans="1:10" x14ac:dyDescent="0.3">
      <c r="A12" s="47" t="s">
        <v>16</v>
      </c>
      <c r="B12" s="48">
        <v>6</v>
      </c>
      <c r="C12" s="96">
        <v>12</v>
      </c>
      <c r="D12" s="96">
        <f>ENROLLMENT!J11</f>
        <v>21</v>
      </c>
      <c r="E12" s="48">
        <v>1350</v>
      </c>
      <c r="F12" s="96">
        <v>1380</v>
      </c>
      <c r="G12" s="96">
        <f>ENROLLMENT!K11</f>
        <v>1467</v>
      </c>
      <c r="H12" s="48">
        <f t="shared" si="4"/>
        <v>1356</v>
      </c>
      <c r="I12" s="48">
        <f t="shared" si="4"/>
        <v>1392</v>
      </c>
      <c r="J12" s="48">
        <f t="shared" si="4"/>
        <v>1488</v>
      </c>
    </row>
    <row r="13" spans="1:10" x14ac:dyDescent="0.3">
      <c r="A13" s="47" t="s">
        <v>17</v>
      </c>
      <c r="B13" s="48">
        <v>90</v>
      </c>
      <c r="C13" s="96">
        <v>102</v>
      </c>
      <c r="D13" s="96">
        <f>ENROLLMENT!J12</f>
        <v>102</v>
      </c>
      <c r="E13" s="48">
        <v>1457</v>
      </c>
      <c r="F13" s="96">
        <v>1431</v>
      </c>
      <c r="G13" s="96">
        <f>ENROLLMENT!K12</f>
        <v>1436</v>
      </c>
      <c r="H13" s="48">
        <f t="shared" si="4"/>
        <v>1547</v>
      </c>
      <c r="I13" s="48">
        <f t="shared" si="4"/>
        <v>1533</v>
      </c>
      <c r="J13" s="48">
        <f t="shared" si="4"/>
        <v>1538</v>
      </c>
    </row>
    <row r="14" spans="1:10" x14ac:dyDescent="0.3">
      <c r="A14" s="47" t="s">
        <v>18</v>
      </c>
      <c r="B14" s="69">
        <v>66</v>
      </c>
      <c r="C14" s="95">
        <v>76</v>
      </c>
      <c r="D14" s="95">
        <f>ENROLLMENT!J13</f>
        <v>81</v>
      </c>
      <c r="E14" s="69">
        <v>6</v>
      </c>
      <c r="F14" s="95">
        <v>3</v>
      </c>
      <c r="G14" s="95">
        <f>ENROLLMENT!K13</f>
        <v>2</v>
      </c>
      <c r="H14" s="94">
        <f t="shared" si="4"/>
        <v>72</v>
      </c>
      <c r="I14" s="69">
        <f t="shared" si="4"/>
        <v>79</v>
      </c>
      <c r="J14" s="69">
        <f t="shared" si="4"/>
        <v>83</v>
      </c>
    </row>
    <row r="15" spans="1:10" x14ac:dyDescent="0.3">
      <c r="A15" s="49" t="s">
        <v>120</v>
      </c>
      <c r="B15" s="70">
        <f t="shared" ref="B15:J15" si="5">SUM(B9:B14)</f>
        <v>167</v>
      </c>
      <c r="C15" s="70">
        <f>SUM(C9:C14)</f>
        <v>198</v>
      </c>
      <c r="D15" s="98">
        <f>SUM(D9:D14)</f>
        <v>218</v>
      </c>
      <c r="E15" s="99">
        <f>SUM(E9:E14)</f>
        <v>6029</v>
      </c>
      <c r="F15" s="70">
        <f t="shared" si="5"/>
        <v>6079</v>
      </c>
      <c r="G15" s="98">
        <f t="shared" si="5"/>
        <v>6073</v>
      </c>
      <c r="H15" s="99">
        <f t="shared" si="5"/>
        <v>6196</v>
      </c>
      <c r="I15" s="70">
        <f t="shared" si="5"/>
        <v>6277</v>
      </c>
      <c r="J15" s="70">
        <f t="shared" si="5"/>
        <v>6291</v>
      </c>
    </row>
    <row r="16" spans="1:10" x14ac:dyDescent="0.3">
      <c r="A16" s="48"/>
      <c r="B16" s="48"/>
      <c r="C16" s="48"/>
      <c r="D16" s="96"/>
      <c r="E16" s="97"/>
      <c r="F16" s="48"/>
      <c r="G16" s="96"/>
      <c r="H16" s="97"/>
      <c r="I16" s="48"/>
    </row>
    <row r="17" spans="1:10" x14ac:dyDescent="0.3">
      <c r="A17" s="46" t="s">
        <v>20</v>
      </c>
      <c r="B17" s="48"/>
      <c r="C17" s="48"/>
      <c r="D17" s="96"/>
      <c r="E17" s="97"/>
      <c r="F17" s="48"/>
      <c r="G17" s="96"/>
      <c r="H17" s="97"/>
      <c r="I17" s="48"/>
    </row>
    <row r="18" spans="1:10" x14ac:dyDescent="0.3">
      <c r="A18" s="47" t="s">
        <v>130</v>
      </c>
      <c r="B18" s="48">
        <v>0</v>
      </c>
      <c r="C18" s="96">
        <v>0</v>
      </c>
      <c r="D18" s="96">
        <f>ENROLLMENT!J18</f>
        <v>0</v>
      </c>
      <c r="E18" s="48">
        <v>139</v>
      </c>
      <c r="F18" s="96">
        <v>139</v>
      </c>
      <c r="G18" s="96">
        <f>ENROLLMENT!K18</f>
        <v>139</v>
      </c>
      <c r="H18" s="48">
        <v>139</v>
      </c>
      <c r="I18" s="48">
        <v>139</v>
      </c>
      <c r="J18" s="48">
        <f>D18+G18</f>
        <v>139</v>
      </c>
    </row>
    <row r="19" spans="1:10" x14ac:dyDescent="0.3">
      <c r="A19" s="47" t="s">
        <v>137</v>
      </c>
      <c r="B19" s="48">
        <v>0</v>
      </c>
      <c r="C19" s="96">
        <v>0</v>
      </c>
      <c r="D19" s="96">
        <f>ENROLLMENT!J19</f>
        <v>0</v>
      </c>
      <c r="E19" s="48">
        <v>344</v>
      </c>
      <c r="F19" s="96">
        <v>365</v>
      </c>
      <c r="G19" s="96">
        <f>ENROLLMENT!K19</f>
        <v>406</v>
      </c>
      <c r="H19" s="48">
        <v>344</v>
      </c>
      <c r="I19" s="48">
        <v>365</v>
      </c>
      <c r="J19" s="48">
        <f t="shared" ref="J19:J28" si="6">D19+G19</f>
        <v>406</v>
      </c>
    </row>
    <row r="20" spans="1:10" x14ac:dyDescent="0.3">
      <c r="A20" s="7" t="s">
        <v>182</v>
      </c>
      <c r="B20" s="48">
        <v>0</v>
      </c>
      <c r="C20" s="96">
        <v>0</v>
      </c>
      <c r="D20" s="96">
        <f>ENROLLMENT!J20</f>
        <v>0</v>
      </c>
      <c r="E20" s="48">
        <v>16</v>
      </c>
      <c r="F20" s="96">
        <v>11</v>
      </c>
      <c r="G20" s="96">
        <f>ENROLLMENT!K20</f>
        <v>9</v>
      </c>
      <c r="H20" s="48">
        <v>16</v>
      </c>
      <c r="I20" s="48">
        <v>11</v>
      </c>
      <c r="J20" s="48">
        <f t="shared" si="6"/>
        <v>9</v>
      </c>
    </row>
    <row r="21" spans="1:10" x14ac:dyDescent="0.3">
      <c r="A21" s="7" t="s">
        <v>255</v>
      </c>
      <c r="B21" s="48">
        <v>0</v>
      </c>
      <c r="C21" s="96">
        <v>0</v>
      </c>
      <c r="D21" s="96">
        <f>ENROLLMENT!J21</f>
        <v>0</v>
      </c>
      <c r="E21" s="48">
        <v>15</v>
      </c>
      <c r="F21" s="96">
        <v>26</v>
      </c>
      <c r="G21" s="96">
        <f>ENROLLMENT!K21</f>
        <v>24</v>
      </c>
      <c r="H21" s="48">
        <v>15</v>
      </c>
      <c r="I21" s="48">
        <v>26</v>
      </c>
      <c r="J21" s="48">
        <f t="shared" ref="J21:J26" si="7">D21+G21</f>
        <v>24</v>
      </c>
    </row>
    <row r="22" spans="1:10" x14ac:dyDescent="0.3">
      <c r="A22" s="47" t="s">
        <v>139</v>
      </c>
      <c r="B22" s="48">
        <v>0</v>
      </c>
      <c r="C22" s="96">
        <v>0</v>
      </c>
      <c r="D22" s="96">
        <f>ENROLLMENT!J22</f>
        <v>0</v>
      </c>
      <c r="E22" s="48">
        <v>30</v>
      </c>
      <c r="F22" s="96">
        <v>32</v>
      </c>
      <c r="G22" s="96">
        <f>ENROLLMENT!K22</f>
        <v>20</v>
      </c>
      <c r="H22" s="48">
        <v>30</v>
      </c>
      <c r="I22" s="48">
        <v>32</v>
      </c>
      <c r="J22" s="48">
        <f t="shared" si="7"/>
        <v>20</v>
      </c>
    </row>
    <row r="23" spans="1:10" x14ac:dyDescent="0.3">
      <c r="A23" s="47" t="s">
        <v>103</v>
      </c>
      <c r="B23" s="48">
        <v>66</v>
      </c>
      <c r="C23" s="96">
        <v>62</v>
      </c>
      <c r="D23" s="96">
        <f>ENROLLMENT!J23</f>
        <v>59</v>
      </c>
      <c r="E23" s="48">
        <v>45</v>
      </c>
      <c r="F23" s="96">
        <v>44</v>
      </c>
      <c r="G23" s="96">
        <f>ENROLLMENT!K23</f>
        <v>36</v>
      </c>
      <c r="H23" s="48">
        <v>111</v>
      </c>
      <c r="I23" s="48">
        <v>106</v>
      </c>
      <c r="J23" s="48">
        <f t="shared" si="7"/>
        <v>95</v>
      </c>
    </row>
    <row r="24" spans="1:10" x14ac:dyDescent="0.3">
      <c r="A24" s="47" t="s">
        <v>104</v>
      </c>
      <c r="B24" s="48">
        <v>49</v>
      </c>
      <c r="C24" s="96">
        <v>37</v>
      </c>
      <c r="D24" s="96">
        <f>ENROLLMENT!J24</f>
        <v>15</v>
      </c>
      <c r="E24" s="48">
        <v>0</v>
      </c>
      <c r="F24" s="96">
        <v>0</v>
      </c>
      <c r="G24" s="96">
        <f>ENROLLMENT!K24</f>
        <v>0</v>
      </c>
      <c r="H24" s="48">
        <v>49</v>
      </c>
      <c r="I24" s="48">
        <v>37</v>
      </c>
      <c r="J24" s="48">
        <f t="shared" si="7"/>
        <v>15</v>
      </c>
    </row>
    <row r="25" spans="1:10" x14ac:dyDescent="0.3">
      <c r="A25" s="47" t="s">
        <v>256</v>
      </c>
      <c r="B25" s="48">
        <v>0</v>
      </c>
      <c r="C25" s="96">
        <v>0</v>
      </c>
      <c r="D25" s="96">
        <f>ENROLLMENT!J25</f>
        <v>0</v>
      </c>
      <c r="E25" s="48">
        <v>4</v>
      </c>
      <c r="F25" s="96">
        <v>6</v>
      </c>
      <c r="G25" s="96">
        <f>ENROLLMENT!K25</f>
        <v>18</v>
      </c>
      <c r="H25" s="48">
        <v>4</v>
      </c>
      <c r="I25" s="48">
        <v>6</v>
      </c>
      <c r="J25" s="48">
        <f t="shared" si="7"/>
        <v>18</v>
      </c>
    </row>
    <row r="26" spans="1:10" x14ac:dyDescent="0.3">
      <c r="A26" s="47" t="s">
        <v>308</v>
      </c>
      <c r="B26" s="48">
        <v>0</v>
      </c>
      <c r="C26" s="96">
        <v>0</v>
      </c>
      <c r="D26" s="96">
        <f>ENROLLMENT!J26</f>
        <v>3</v>
      </c>
      <c r="E26" s="48">
        <v>0</v>
      </c>
      <c r="F26" s="96">
        <v>0</v>
      </c>
      <c r="G26" s="96">
        <f>ENROLLMENT!K26</f>
        <v>14</v>
      </c>
      <c r="H26" s="48">
        <v>0</v>
      </c>
      <c r="I26" s="48">
        <v>0</v>
      </c>
      <c r="J26" s="48">
        <f t="shared" si="7"/>
        <v>17</v>
      </c>
    </row>
    <row r="27" spans="1:10" x14ac:dyDescent="0.3">
      <c r="A27" s="47" t="s">
        <v>215</v>
      </c>
      <c r="B27" s="48">
        <v>6</v>
      </c>
      <c r="C27" s="96">
        <v>7</v>
      </c>
      <c r="D27" s="96">
        <f>ENROLLMENT!J27</f>
        <v>4</v>
      </c>
      <c r="E27" s="48">
        <v>6</v>
      </c>
      <c r="F27" s="96">
        <v>7</v>
      </c>
      <c r="G27" s="96">
        <f>ENROLLMENT!K27</f>
        <v>2</v>
      </c>
      <c r="H27" s="48">
        <v>12</v>
      </c>
      <c r="I27" s="48">
        <v>14</v>
      </c>
      <c r="J27" s="48">
        <f t="shared" si="6"/>
        <v>6</v>
      </c>
    </row>
    <row r="28" spans="1:10" x14ac:dyDescent="0.3">
      <c r="A28" s="7" t="s">
        <v>183</v>
      </c>
      <c r="B28" s="69">
        <v>0</v>
      </c>
      <c r="C28" s="95">
        <v>0</v>
      </c>
      <c r="D28" s="95">
        <f>ENROLLMENT!J28</f>
        <v>0</v>
      </c>
      <c r="E28" s="69">
        <v>75</v>
      </c>
      <c r="F28" s="95">
        <v>75</v>
      </c>
      <c r="G28" s="95">
        <f>ENROLLMENT!K28</f>
        <v>77</v>
      </c>
      <c r="H28" s="69">
        <v>75</v>
      </c>
      <c r="I28" s="69">
        <v>75</v>
      </c>
      <c r="J28" s="69">
        <f t="shared" si="6"/>
        <v>77</v>
      </c>
    </row>
    <row r="29" spans="1:10" x14ac:dyDescent="0.3">
      <c r="A29" s="49" t="s">
        <v>121</v>
      </c>
      <c r="B29" s="70">
        <f t="shared" ref="B29:J29" si="8">SUM(B18:B28)</f>
        <v>121</v>
      </c>
      <c r="C29" s="70">
        <f t="shared" si="8"/>
        <v>106</v>
      </c>
      <c r="D29" s="98">
        <f t="shared" si="8"/>
        <v>81</v>
      </c>
      <c r="E29" s="99">
        <f t="shared" si="8"/>
        <v>674</v>
      </c>
      <c r="F29" s="70">
        <f t="shared" si="8"/>
        <v>705</v>
      </c>
      <c r="G29" s="98">
        <f t="shared" si="8"/>
        <v>745</v>
      </c>
      <c r="H29" s="99">
        <f t="shared" si="8"/>
        <v>795</v>
      </c>
      <c r="I29" s="70">
        <f t="shared" si="8"/>
        <v>811</v>
      </c>
      <c r="J29" s="70">
        <f t="shared" si="8"/>
        <v>826</v>
      </c>
    </row>
    <row r="30" spans="1:10" x14ac:dyDescent="0.3">
      <c r="A30" s="48"/>
      <c r="B30" s="48"/>
      <c r="C30" s="48"/>
      <c r="D30" s="96"/>
      <c r="E30" s="97"/>
      <c r="F30" s="48"/>
      <c r="G30" s="96"/>
      <c r="H30" s="97"/>
      <c r="I30" s="48"/>
    </row>
    <row r="31" spans="1:10" x14ac:dyDescent="0.3">
      <c r="A31" s="49" t="s">
        <v>122</v>
      </c>
      <c r="B31" s="71">
        <f t="shared" ref="B31:J31" si="9">SUM(B15,B29)</f>
        <v>288</v>
      </c>
      <c r="C31" s="71">
        <f t="shared" si="9"/>
        <v>304</v>
      </c>
      <c r="D31" s="100">
        <f t="shared" si="9"/>
        <v>299</v>
      </c>
      <c r="E31" s="101">
        <f t="shared" si="9"/>
        <v>6703</v>
      </c>
      <c r="F31" s="71">
        <f t="shared" si="9"/>
        <v>6784</v>
      </c>
      <c r="G31" s="100">
        <f t="shared" si="9"/>
        <v>6818</v>
      </c>
      <c r="H31" s="103">
        <f t="shared" si="9"/>
        <v>6991</v>
      </c>
      <c r="I31" s="71">
        <f t="shared" si="9"/>
        <v>7088</v>
      </c>
      <c r="J31" s="71">
        <f t="shared" si="9"/>
        <v>7117</v>
      </c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scale="76" orientation="landscape" r:id="rId2"/>
  <headerFooter alignWithMargins="0">
    <oddHeader>&amp;C&amp;"Times New Roman,Bold"&amp;14PART III
&amp;UENROLLMENT COMPARISON REPORT
2018-2020</oddHeader>
  </headerFooter>
  <ignoredErrors>
    <ignoredError sqref="G15 D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>
    <pageSetUpPr fitToPage="1"/>
  </sheetPr>
  <dimension ref="A1:J59"/>
  <sheetViews>
    <sheetView showGridLines="0" view="pageLayout" zoomScaleNormal="100" workbookViewId="0"/>
  </sheetViews>
  <sheetFormatPr defaultRowHeight="15.75" x14ac:dyDescent="0.25"/>
  <cols>
    <col min="1" max="1" width="26.77734375" customWidth="1"/>
    <col min="2" max="5" width="6.88671875" customWidth="1"/>
    <col min="6" max="6" width="5.88671875" style="52" customWidth="1"/>
    <col min="7" max="7" width="27" customWidth="1"/>
    <col min="8" max="8" width="6.88671875" customWidth="1"/>
    <col min="9" max="10" width="6.88671875" style="52" customWidth="1"/>
    <col min="11" max="11" width="8.88671875" customWidth="1"/>
  </cols>
  <sheetData>
    <row r="1" spans="1:10" x14ac:dyDescent="0.25">
      <c r="A1" s="55"/>
      <c r="B1" s="59">
        <v>2018</v>
      </c>
      <c r="C1" s="59">
        <v>2019</v>
      </c>
      <c r="D1" s="59">
        <v>2020</v>
      </c>
      <c r="E1" s="59"/>
      <c r="F1"/>
      <c r="G1" s="37"/>
      <c r="H1" s="59">
        <v>2018</v>
      </c>
      <c r="I1" s="59">
        <v>2019</v>
      </c>
      <c r="J1" s="59">
        <v>2020</v>
      </c>
    </row>
    <row r="2" spans="1:10" x14ac:dyDescent="0.25">
      <c r="A2" s="56" t="s">
        <v>113</v>
      </c>
      <c r="B2" s="52"/>
      <c r="C2" s="52"/>
      <c r="D2" s="52"/>
      <c r="E2" s="52"/>
      <c r="F2" s="37"/>
      <c r="G2" s="57" t="s">
        <v>114</v>
      </c>
      <c r="H2" s="52"/>
    </row>
    <row r="3" spans="1:10" x14ac:dyDescent="0.25">
      <c r="A3" s="53" t="s">
        <v>270</v>
      </c>
      <c r="B3" s="52">
        <v>61</v>
      </c>
      <c r="C3" s="52">
        <v>34</v>
      </c>
      <c r="D3" s="52">
        <v>42</v>
      </c>
      <c r="E3" s="52"/>
      <c r="F3" s="37"/>
      <c r="G3" s="53" t="s">
        <v>210</v>
      </c>
      <c r="H3" s="52">
        <v>199</v>
      </c>
      <c r="I3" s="52">
        <v>237</v>
      </c>
      <c r="J3" s="52">
        <v>249</v>
      </c>
    </row>
    <row r="4" spans="1:10" x14ac:dyDescent="0.25">
      <c r="A4" s="53" t="s">
        <v>222</v>
      </c>
      <c r="B4" s="52">
        <v>19</v>
      </c>
      <c r="C4" s="52">
        <v>25</v>
      </c>
      <c r="D4" s="52">
        <v>26</v>
      </c>
      <c r="E4" s="52"/>
      <c r="F4" s="37"/>
      <c r="G4" s="53" t="s">
        <v>209</v>
      </c>
      <c r="H4" s="52">
        <v>147</v>
      </c>
      <c r="I4" s="52">
        <v>187</v>
      </c>
      <c r="J4" s="52">
        <v>192</v>
      </c>
    </row>
    <row r="5" spans="1:10" x14ac:dyDescent="0.25">
      <c r="A5" s="53" t="s">
        <v>167</v>
      </c>
      <c r="B5" s="52">
        <v>32</v>
      </c>
      <c r="C5" s="52">
        <v>23</v>
      </c>
      <c r="D5" s="52">
        <v>25</v>
      </c>
      <c r="E5" s="52"/>
      <c r="F5" s="37"/>
      <c r="G5" s="53" t="s">
        <v>86</v>
      </c>
      <c r="H5" s="52">
        <v>157</v>
      </c>
      <c r="I5" s="52">
        <v>160</v>
      </c>
      <c r="J5" s="52">
        <v>178</v>
      </c>
    </row>
    <row r="6" spans="1:10" x14ac:dyDescent="0.25">
      <c r="A6" s="53" t="s">
        <v>73</v>
      </c>
      <c r="B6" s="52">
        <v>17</v>
      </c>
      <c r="C6" s="52">
        <v>15</v>
      </c>
      <c r="D6" s="52">
        <v>15</v>
      </c>
      <c r="E6" s="52"/>
      <c r="F6" s="37"/>
      <c r="G6" s="53" t="s">
        <v>211</v>
      </c>
      <c r="H6" s="52">
        <v>79</v>
      </c>
      <c r="I6" s="52">
        <v>97</v>
      </c>
      <c r="J6" s="52">
        <v>104</v>
      </c>
    </row>
    <row r="7" spans="1:10" x14ac:dyDescent="0.25">
      <c r="A7" s="53" t="s">
        <v>223</v>
      </c>
      <c r="B7" s="52">
        <v>21</v>
      </c>
      <c r="C7" s="52">
        <v>17</v>
      </c>
      <c r="D7" s="52">
        <v>12</v>
      </c>
      <c r="E7" s="52"/>
      <c r="F7" s="37"/>
      <c r="G7" s="53" t="s">
        <v>154</v>
      </c>
      <c r="H7" s="52">
        <v>68</v>
      </c>
      <c r="I7" s="52">
        <v>22</v>
      </c>
      <c r="J7" s="52">
        <v>2</v>
      </c>
    </row>
    <row r="8" spans="1:10" x14ac:dyDescent="0.25">
      <c r="A8" s="53" t="s">
        <v>170</v>
      </c>
      <c r="B8" s="52">
        <v>60</v>
      </c>
      <c r="C8" s="52">
        <v>65</v>
      </c>
      <c r="D8" s="52">
        <v>59</v>
      </c>
      <c r="E8" s="52"/>
      <c r="F8" s="37"/>
      <c r="G8" s="53" t="s">
        <v>243</v>
      </c>
      <c r="H8" s="52">
        <v>93</v>
      </c>
      <c r="I8" s="52">
        <v>153</v>
      </c>
      <c r="J8" s="52">
        <v>189</v>
      </c>
    </row>
    <row r="9" spans="1:10" x14ac:dyDescent="0.25">
      <c r="A9" s="53" t="s">
        <v>327</v>
      </c>
      <c r="B9" s="52">
        <v>0</v>
      </c>
      <c r="C9" s="52">
        <v>0</v>
      </c>
      <c r="D9" s="52">
        <v>1</v>
      </c>
      <c r="E9" s="52"/>
      <c r="F9" s="37"/>
      <c r="G9" s="53" t="s">
        <v>164</v>
      </c>
      <c r="H9" s="54">
        <v>524</v>
      </c>
      <c r="I9" s="54">
        <v>518</v>
      </c>
      <c r="J9" s="54">
        <v>496</v>
      </c>
    </row>
    <row r="10" spans="1:10" x14ac:dyDescent="0.25">
      <c r="A10" s="53" t="s">
        <v>303</v>
      </c>
      <c r="B10" s="52">
        <v>0</v>
      </c>
      <c r="C10" s="52">
        <v>2</v>
      </c>
      <c r="D10" s="52">
        <v>3</v>
      </c>
      <c r="E10" s="52"/>
      <c r="F10" s="37"/>
      <c r="G10" s="57" t="s">
        <v>23</v>
      </c>
      <c r="H10" s="56">
        <f>SUM(H3:H9)</f>
        <v>1267</v>
      </c>
      <c r="I10" s="56">
        <f>SUM(I3:I9)</f>
        <v>1374</v>
      </c>
      <c r="J10" s="56">
        <f>SUM(J3:J9)</f>
        <v>1410</v>
      </c>
    </row>
    <row r="11" spans="1:10" x14ac:dyDescent="0.25">
      <c r="A11" s="53" t="s">
        <v>162</v>
      </c>
      <c r="B11" s="52">
        <v>81</v>
      </c>
      <c r="C11" s="52">
        <v>79</v>
      </c>
      <c r="D11" s="52">
        <v>78</v>
      </c>
      <c r="E11" s="52"/>
      <c r="F11" s="37"/>
      <c r="G11" s="56"/>
      <c r="H11" s="52"/>
    </row>
    <row r="12" spans="1:10" x14ac:dyDescent="0.25">
      <c r="A12" s="53" t="s">
        <v>74</v>
      </c>
      <c r="B12" s="52">
        <v>204</v>
      </c>
      <c r="C12" s="52">
        <v>203</v>
      </c>
      <c r="D12" s="52">
        <v>225</v>
      </c>
      <c r="E12" s="52"/>
      <c r="F12" s="37"/>
      <c r="G12" s="56" t="s">
        <v>115</v>
      </c>
      <c r="H12" s="52"/>
    </row>
    <row r="13" spans="1:10" x14ac:dyDescent="0.25">
      <c r="A13" s="53" t="s">
        <v>224</v>
      </c>
      <c r="B13" s="52">
        <v>4</v>
      </c>
      <c r="C13" s="52">
        <v>2</v>
      </c>
      <c r="D13" s="52">
        <v>2</v>
      </c>
      <c r="E13" s="52"/>
      <c r="F13" s="37"/>
      <c r="G13" s="53" t="s">
        <v>273</v>
      </c>
      <c r="H13" s="52">
        <v>8</v>
      </c>
      <c r="I13" s="52">
        <v>18</v>
      </c>
      <c r="J13" s="52">
        <v>14</v>
      </c>
    </row>
    <row r="14" spans="1:10" x14ac:dyDescent="0.25">
      <c r="A14" s="53" t="s">
        <v>76</v>
      </c>
      <c r="B14" s="52">
        <v>19</v>
      </c>
      <c r="C14" s="52">
        <v>23</v>
      </c>
      <c r="D14" s="52">
        <v>21</v>
      </c>
      <c r="E14" s="52"/>
      <c r="F14" s="37"/>
      <c r="G14" s="53" t="s">
        <v>180</v>
      </c>
      <c r="H14" s="52">
        <v>11</v>
      </c>
      <c r="I14" s="52">
        <v>12</v>
      </c>
      <c r="J14" s="52">
        <v>13</v>
      </c>
    </row>
    <row r="15" spans="1:10" x14ac:dyDescent="0.25">
      <c r="A15" s="53" t="s">
        <v>225</v>
      </c>
      <c r="B15" s="52">
        <v>2</v>
      </c>
      <c r="C15" s="52">
        <v>1</v>
      </c>
      <c r="D15" s="52">
        <v>0</v>
      </c>
      <c r="E15" s="52"/>
      <c r="F15" s="37"/>
      <c r="G15" s="53" t="s">
        <v>79</v>
      </c>
      <c r="H15" s="52">
        <v>167</v>
      </c>
      <c r="I15" s="52">
        <v>155</v>
      </c>
      <c r="J15" s="52">
        <v>162</v>
      </c>
    </row>
    <row r="16" spans="1:10" x14ac:dyDescent="0.25">
      <c r="A16" s="53" t="s">
        <v>77</v>
      </c>
      <c r="B16" s="52">
        <v>137</v>
      </c>
      <c r="C16" s="52">
        <v>122</v>
      </c>
      <c r="D16" s="52">
        <v>129</v>
      </c>
      <c r="E16" s="52"/>
      <c r="F16" s="37"/>
      <c r="G16" s="53" t="s">
        <v>88</v>
      </c>
      <c r="H16" s="52">
        <v>21</v>
      </c>
      <c r="I16" s="52">
        <v>22</v>
      </c>
      <c r="J16" s="52">
        <v>19</v>
      </c>
    </row>
    <row r="17" spans="1:10" x14ac:dyDescent="0.25">
      <c r="A17" s="53" t="s">
        <v>226</v>
      </c>
      <c r="B17" s="52">
        <v>9</v>
      </c>
      <c r="C17" s="52">
        <v>3</v>
      </c>
      <c r="D17" s="52">
        <v>3</v>
      </c>
      <c r="E17" s="52"/>
      <c r="F17" s="37"/>
      <c r="G17" s="53" t="s">
        <v>147</v>
      </c>
      <c r="H17" s="52">
        <v>7</v>
      </c>
      <c r="I17" s="52">
        <v>3</v>
      </c>
      <c r="J17" s="52">
        <v>3</v>
      </c>
    </row>
    <row r="18" spans="1:10" x14ac:dyDescent="0.25">
      <c r="A18" s="53" t="s">
        <v>163</v>
      </c>
      <c r="B18" s="52">
        <v>52</v>
      </c>
      <c r="C18" s="52">
        <v>57</v>
      </c>
      <c r="D18" s="52">
        <v>65</v>
      </c>
      <c r="E18" s="52"/>
      <c r="F18" s="37"/>
      <c r="G18" s="53" t="s">
        <v>97</v>
      </c>
      <c r="H18" s="52">
        <v>0</v>
      </c>
      <c r="I18" s="52">
        <v>1</v>
      </c>
      <c r="J18" s="52">
        <v>2</v>
      </c>
    </row>
    <row r="19" spans="1:10" x14ac:dyDescent="0.25">
      <c r="A19" s="53" t="s">
        <v>179</v>
      </c>
      <c r="B19" s="52">
        <v>29</v>
      </c>
      <c r="C19" s="52">
        <v>31</v>
      </c>
      <c r="D19" s="52">
        <v>29</v>
      </c>
      <c r="E19" s="52"/>
      <c r="F19" s="37"/>
      <c r="G19" s="52" t="s">
        <v>100</v>
      </c>
      <c r="H19" s="54">
        <v>50</v>
      </c>
      <c r="I19" s="54">
        <v>46</v>
      </c>
      <c r="J19" s="54">
        <v>53</v>
      </c>
    </row>
    <row r="20" spans="1:10" x14ac:dyDescent="0.25">
      <c r="A20" s="53" t="s">
        <v>241</v>
      </c>
      <c r="B20" s="52">
        <v>25</v>
      </c>
      <c r="C20" s="52">
        <v>29</v>
      </c>
      <c r="D20" s="52">
        <v>24</v>
      </c>
      <c r="E20" s="52"/>
      <c r="F20" s="37"/>
      <c r="G20" s="56" t="s">
        <v>23</v>
      </c>
      <c r="H20" s="56">
        <f>SUM(H13:H19)</f>
        <v>264</v>
      </c>
      <c r="I20" s="56">
        <f>SUM(I13:I19)</f>
        <v>257</v>
      </c>
      <c r="J20" s="56">
        <f>SUM(J13:J19)</f>
        <v>266</v>
      </c>
    </row>
    <row r="21" spans="1:10" x14ac:dyDescent="0.25">
      <c r="A21" s="53" t="s">
        <v>106</v>
      </c>
      <c r="B21" s="52">
        <v>35</v>
      </c>
      <c r="C21" s="52">
        <v>56</v>
      </c>
      <c r="D21" s="52">
        <v>94</v>
      </c>
      <c r="E21" s="52"/>
      <c r="F21" s="37"/>
      <c r="G21" s="57"/>
      <c r="H21" s="52"/>
    </row>
    <row r="22" spans="1:10" x14ac:dyDescent="0.25">
      <c r="A22" s="53" t="s">
        <v>227</v>
      </c>
      <c r="B22" s="52">
        <v>0</v>
      </c>
      <c r="C22" s="52">
        <v>2</v>
      </c>
      <c r="D22" s="52">
        <v>2</v>
      </c>
      <c r="E22" s="52"/>
      <c r="F22" s="37"/>
      <c r="G22" s="57" t="s">
        <v>116</v>
      </c>
      <c r="H22" s="52"/>
    </row>
    <row r="23" spans="1:10" x14ac:dyDescent="0.25">
      <c r="A23" s="53" t="s">
        <v>228</v>
      </c>
      <c r="B23" s="52">
        <v>12</v>
      </c>
      <c r="C23" s="52">
        <v>5</v>
      </c>
      <c r="D23" s="52">
        <v>4</v>
      </c>
      <c r="E23" s="52"/>
      <c r="F23" s="37"/>
      <c r="G23" s="53" t="s">
        <v>72</v>
      </c>
      <c r="H23" s="52">
        <v>244</v>
      </c>
      <c r="I23" s="52">
        <v>197</v>
      </c>
      <c r="J23" s="52">
        <v>161</v>
      </c>
    </row>
    <row r="24" spans="1:10" x14ac:dyDescent="0.25">
      <c r="A24" s="53" t="s">
        <v>80</v>
      </c>
      <c r="B24" s="52">
        <v>88</v>
      </c>
      <c r="C24" s="52">
        <v>75</v>
      </c>
      <c r="D24" s="52">
        <v>72</v>
      </c>
      <c r="E24" s="52"/>
      <c r="F24" s="37"/>
      <c r="G24" s="53" t="s">
        <v>75</v>
      </c>
      <c r="H24" s="52">
        <v>0</v>
      </c>
      <c r="I24" s="52">
        <v>1</v>
      </c>
      <c r="J24" s="52">
        <v>0</v>
      </c>
    </row>
    <row r="25" spans="1:10" x14ac:dyDescent="0.25">
      <c r="A25" s="53" t="s">
        <v>229</v>
      </c>
      <c r="B25" s="52">
        <v>3</v>
      </c>
      <c r="C25" s="52">
        <v>0</v>
      </c>
      <c r="D25" s="52">
        <v>0</v>
      </c>
      <c r="E25" s="52"/>
      <c r="F25" s="37"/>
      <c r="G25" s="52" t="s">
        <v>274</v>
      </c>
      <c r="H25" s="52">
        <v>16</v>
      </c>
      <c r="I25" s="52">
        <v>31</v>
      </c>
      <c r="J25" s="52">
        <v>39</v>
      </c>
    </row>
    <row r="26" spans="1:10" x14ac:dyDescent="0.25">
      <c r="A26" s="53" t="s">
        <v>304</v>
      </c>
      <c r="B26" s="52">
        <v>0</v>
      </c>
      <c r="C26" s="52">
        <v>24</v>
      </c>
      <c r="D26" s="52">
        <v>21</v>
      </c>
      <c r="E26" s="52"/>
      <c r="F26" s="37"/>
      <c r="G26" s="52" t="s">
        <v>78</v>
      </c>
      <c r="H26" s="52">
        <v>111</v>
      </c>
      <c r="I26" s="52">
        <v>102</v>
      </c>
      <c r="J26" s="52">
        <v>107</v>
      </c>
    </row>
    <row r="27" spans="1:10" x14ac:dyDescent="0.25">
      <c r="A27" s="53" t="s">
        <v>230</v>
      </c>
      <c r="B27" s="52">
        <v>29</v>
      </c>
      <c r="C27" s="52">
        <v>32</v>
      </c>
      <c r="D27" s="52">
        <v>33</v>
      </c>
      <c r="E27" s="52"/>
      <c r="F27" s="37"/>
      <c r="G27" s="52" t="s">
        <v>157</v>
      </c>
      <c r="H27" s="52">
        <v>153</v>
      </c>
      <c r="I27" s="52">
        <v>138</v>
      </c>
      <c r="J27" s="52">
        <v>136</v>
      </c>
    </row>
    <row r="28" spans="1:10" x14ac:dyDescent="0.25">
      <c r="A28" s="53" t="s">
        <v>81</v>
      </c>
      <c r="B28" s="52">
        <v>56</v>
      </c>
      <c r="C28" s="52">
        <v>39</v>
      </c>
      <c r="D28" s="52">
        <v>38</v>
      </c>
      <c r="E28" s="52"/>
      <c r="F28" s="37"/>
      <c r="G28" s="52" t="s">
        <v>158</v>
      </c>
      <c r="H28" s="52">
        <v>640</v>
      </c>
      <c r="I28" s="52">
        <v>598</v>
      </c>
      <c r="J28" s="52">
        <v>523</v>
      </c>
    </row>
    <row r="29" spans="1:10" x14ac:dyDescent="0.25">
      <c r="A29" s="53" t="s">
        <v>171</v>
      </c>
      <c r="B29" s="52">
        <v>211</v>
      </c>
      <c r="C29" s="52">
        <v>206</v>
      </c>
      <c r="D29" s="52">
        <v>200</v>
      </c>
      <c r="E29" s="52"/>
      <c r="F29" s="37"/>
      <c r="G29" s="52" t="s">
        <v>168</v>
      </c>
      <c r="H29" s="52">
        <v>190</v>
      </c>
      <c r="I29" s="52">
        <v>191</v>
      </c>
      <c r="J29" s="52">
        <v>193</v>
      </c>
    </row>
    <row r="30" spans="1:10" x14ac:dyDescent="0.25">
      <c r="A30" s="53" t="s">
        <v>82</v>
      </c>
      <c r="B30" s="52">
        <v>10</v>
      </c>
      <c r="C30" s="52">
        <v>12</v>
      </c>
      <c r="D30" s="52">
        <v>11</v>
      </c>
      <c r="E30" s="52"/>
      <c r="F30" s="37"/>
      <c r="G30" s="52" t="s">
        <v>181</v>
      </c>
      <c r="H30" s="52">
        <v>5</v>
      </c>
      <c r="I30" s="52">
        <v>2</v>
      </c>
      <c r="J30" s="52">
        <v>3</v>
      </c>
    </row>
    <row r="31" spans="1:10" x14ac:dyDescent="0.25">
      <c r="A31" s="53" t="s">
        <v>83</v>
      </c>
      <c r="B31" s="52">
        <v>64</v>
      </c>
      <c r="C31" s="52">
        <v>76</v>
      </c>
      <c r="D31" s="52">
        <v>62</v>
      </c>
      <c r="E31" s="52"/>
      <c r="F31" s="37"/>
      <c r="G31" s="52" t="s">
        <v>159</v>
      </c>
      <c r="H31" s="52">
        <v>276</v>
      </c>
      <c r="I31" s="52">
        <v>285</v>
      </c>
      <c r="J31" s="52">
        <v>301</v>
      </c>
    </row>
    <row r="32" spans="1:10" x14ac:dyDescent="0.25">
      <c r="A32" s="53" t="s">
        <v>165</v>
      </c>
      <c r="B32" s="52">
        <v>90</v>
      </c>
      <c r="C32" s="52">
        <v>90</v>
      </c>
      <c r="D32" s="52">
        <v>96</v>
      </c>
      <c r="E32" s="52"/>
      <c r="F32" s="37"/>
      <c r="G32" s="52" t="s">
        <v>160</v>
      </c>
      <c r="H32" s="54">
        <v>492</v>
      </c>
      <c r="I32" s="54">
        <v>501</v>
      </c>
      <c r="J32" s="54">
        <v>453</v>
      </c>
    </row>
    <row r="33" spans="1:10" x14ac:dyDescent="0.25">
      <c r="A33" s="53" t="s">
        <v>84</v>
      </c>
      <c r="B33" s="52">
        <v>8</v>
      </c>
      <c r="C33" s="52">
        <v>3</v>
      </c>
      <c r="D33" s="52">
        <v>3</v>
      </c>
      <c r="E33" s="52"/>
      <c r="F33" s="37"/>
      <c r="G33" s="56" t="s">
        <v>23</v>
      </c>
      <c r="H33" s="56">
        <f>SUM(H23:H32)</f>
        <v>2127</v>
      </c>
      <c r="I33" s="56">
        <f>SUM(I23:I32)</f>
        <v>2046</v>
      </c>
      <c r="J33" s="56">
        <f>SUM(J23:J32)</f>
        <v>1916</v>
      </c>
    </row>
    <row r="34" spans="1:10" x14ac:dyDescent="0.25">
      <c r="A34" s="53" t="s">
        <v>175</v>
      </c>
      <c r="B34" s="52">
        <v>5</v>
      </c>
      <c r="C34" s="52">
        <v>0</v>
      </c>
      <c r="D34" s="52">
        <v>0</v>
      </c>
      <c r="E34" s="52"/>
      <c r="F34" s="37"/>
      <c r="G34" s="53"/>
      <c r="H34" s="52"/>
    </row>
    <row r="35" spans="1:10" x14ac:dyDescent="0.25">
      <c r="A35" s="53" t="s">
        <v>244</v>
      </c>
      <c r="B35" s="52">
        <v>88</v>
      </c>
      <c r="C35" s="52">
        <v>129</v>
      </c>
      <c r="D35" s="52">
        <v>127</v>
      </c>
      <c r="E35" s="52"/>
      <c r="F35" s="37"/>
      <c r="G35" s="53" t="s">
        <v>153</v>
      </c>
      <c r="H35" s="52">
        <v>72</v>
      </c>
      <c r="I35" s="52">
        <v>79</v>
      </c>
      <c r="J35" s="52">
        <v>83</v>
      </c>
    </row>
    <row r="36" spans="1:10" x14ac:dyDescent="0.25">
      <c r="A36" s="53" t="s">
        <v>85</v>
      </c>
      <c r="B36" s="52">
        <v>53</v>
      </c>
      <c r="C36" s="52">
        <v>17</v>
      </c>
      <c r="D36" s="52">
        <v>0</v>
      </c>
      <c r="E36" s="52"/>
      <c r="F36" s="37"/>
      <c r="G36" s="52" t="s">
        <v>101</v>
      </c>
      <c r="H36" s="52">
        <v>516</v>
      </c>
      <c r="I36" s="52">
        <v>512</v>
      </c>
      <c r="J36" s="52">
        <v>533</v>
      </c>
    </row>
    <row r="37" spans="1:10" x14ac:dyDescent="0.25">
      <c r="A37" s="53" t="s">
        <v>87</v>
      </c>
      <c r="B37" s="52">
        <v>31</v>
      </c>
      <c r="C37" s="52">
        <v>33</v>
      </c>
      <c r="D37" s="52">
        <v>26</v>
      </c>
      <c r="E37" s="52"/>
      <c r="F37" s="37"/>
      <c r="G37" s="56"/>
      <c r="H37" s="52"/>
    </row>
    <row r="38" spans="1:10" x14ac:dyDescent="0.25">
      <c r="A38" s="53" t="s">
        <v>89</v>
      </c>
      <c r="B38" s="52">
        <v>8</v>
      </c>
      <c r="C38" s="52">
        <v>6</v>
      </c>
      <c r="D38" s="52">
        <v>7</v>
      </c>
      <c r="E38" s="52"/>
      <c r="F38" s="37"/>
      <c r="G38" s="56" t="s">
        <v>117</v>
      </c>
      <c r="H38" s="52"/>
    </row>
    <row r="39" spans="1:10" x14ac:dyDescent="0.25">
      <c r="A39" s="53" t="s">
        <v>231</v>
      </c>
      <c r="B39" s="52">
        <v>36</v>
      </c>
      <c r="C39" s="52">
        <v>43</v>
      </c>
      <c r="D39" s="52">
        <v>41</v>
      </c>
      <c r="E39" s="52"/>
      <c r="F39" s="37"/>
      <c r="G39" s="52" t="s">
        <v>130</v>
      </c>
      <c r="H39" s="52">
        <v>139</v>
      </c>
      <c r="I39" s="52">
        <v>139</v>
      </c>
      <c r="J39" s="52">
        <f>ENROLLMENT!L18</f>
        <v>139</v>
      </c>
    </row>
    <row r="40" spans="1:10" x14ac:dyDescent="0.25">
      <c r="A40" s="53" t="s">
        <v>90</v>
      </c>
      <c r="B40" s="52">
        <v>12</v>
      </c>
      <c r="C40" s="52">
        <v>12</v>
      </c>
      <c r="D40" s="52">
        <v>12</v>
      </c>
      <c r="E40" s="52"/>
      <c r="F40" s="37"/>
      <c r="G40" s="53" t="s">
        <v>137</v>
      </c>
      <c r="H40" s="52">
        <v>344</v>
      </c>
      <c r="I40" s="52">
        <v>365</v>
      </c>
      <c r="J40" s="52">
        <f>ENROLLMENT!L19</f>
        <v>406</v>
      </c>
    </row>
    <row r="41" spans="1:10" x14ac:dyDescent="0.25">
      <c r="A41" s="53" t="s">
        <v>200</v>
      </c>
      <c r="B41" s="52">
        <v>68</v>
      </c>
      <c r="C41" s="52">
        <v>67</v>
      </c>
      <c r="D41" s="52">
        <v>75</v>
      </c>
      <c r="E41" s="52"/>
      <c r="F41" s="37"/>
      <c r="G41" s="85" t="s">
        <v>212</v>
      </c>
      <c r="H41" s="52">
        <v>16</v>
      </c>
      <c r="I41" s="52">
        <v>11</v>
      </c>
      <c r="J41" s="52">
        <f>ENROLLMENT!L20</f>
        <v>9</v>
      </c>
    </row>
    <row r="42" spans="1:10" x14ac:dyDescent="0.25">
      <c r="A42" s="53" t="s">
        <v>91</v>
      </c>
      <c r="B42" s="52">
        <v>86</v>
      </c>
      <c r="C42" s="52">
        <v>86</v>
      </c>
      <c r="D42" s="52">
        <v>74</v>
      </c>
      <c r="E42" s="52"/>
      <c r="F42" s="37"/>
      <c r="G42" s="52" t="s">
        <v>255</v>
      </c>
      <c r="H42" s="52">
        <v>15</v>
      </c>
      <c r="I42" s="52">
        <v>26</v>
      </c>
      <c r="J42" s="52">
        <f>ENROLLMENT!L21</f>
        <v>24</v>
      </c>
    </row>
    <row r="43" spans="1:10" x14ac:dyDescent="0.25">
      <c r="A43" s="53" t="s">
        <v>92</v>
      </c>
      <c r="B43" s="52">
        <v>23</v>
      </c>
      <c r="C43" s="52">
        <v>21</v>
      </c>
      <c r="D43" s="52">
        <v>21</v>
      </c>
      <c r="E43" s="52"/>
      <c r="F43"/>
      <c r="G43" s="52" t="s">
        <v>139</v>
      </c>
      <c r="H43" s="52">
        <v>30</v>
      </c>
      <c r="I43" s="52">
        <v>32</v>
      </c>
      <c r="J43" s="52">
        <f>ENROLLMENT!L22</f>
        <v>20</v>
      </c>
    </row>
    <row r="44" spans="1:10" x14ac:dyDescent="0.25">
      <c r="A44" s="53" t="s">
        <v>93</v>
      </c>
      <c r="B44" s="52">
        <v>11</v>
      </c>
      <c r="C44" s="52">
        <v>11</v>
      </c>
      <c r="D44" s="52">
        <v>7</v>
      </c>
      <c r="E44" s="52"/>
      <c r="F44"/>
      <c r="G44" s="53" t="s">
        <v>103</v>
      </c>
      <c r="H44" s="52">
        <v>111</v>
      </c>
      <c r="I44" s="52">
        <v>106</v>
      </c>
      <c r="J44" s="52">
        <f>ENROLLMENT!L23</f>
        <v>95</v>
      </c>
    </row>
    <row r="45" spans="1:10" x14ac:dyDescent="0.25">
      <c r="A45" s="53" t="s">
        <v>199</v>
      </c>
      <c r="B45" s="52">
        <v>59</v>
      </c>
      <c r="C45" s="52">
        <v>56</v>
      </c>
      <c r="D45" s="52">
        <v>51</v>
      </c>
      <c r="E45" s="52"/>
      <c r="F45"/>
      <c r="G45" s="52" t="s">
        <v>104</v>
      </c>
      <c r="H45" s="52">
        <v>49</v>
      </c>
      <c r="I45" s="52">
        <v>37</v>
      </c>
      <c r="J45" s="52">
        <f>ENROLLMENT!L24</f>
        <v>15</v>
      </c>
    </row>
    <row r="46" spans="1:10" x14ac:dyDescent="0.25">
      <c r="A46" s="53" t="s">
        <v>94</v>
      </c>
      <c r="B46" s="52">
        <v>221</v>
      </c>
      <c r="C46" s="52">
        <v>247</v>
      </c>
      <c r="D46" s="52">
        <v>250</v>
      </c>
      <c r="E46" s="52"/>
      <c r="F46"/>
      <c r="G46" s="52" t="s">
        <v>256</v>
      </c>
      <c r="H46" s="52">
        <v>4</v>
      </c>
      <c r="I46" s="52">
        <v>6</v>
      </c>
      <c r="J46" s="52">
        <f>ENROLLMENT!L25</f>
        <v>18</v>
      </c>
    </row>
    <row r="47" spans="1:10" x14ac:dyDescent="0.25">
      <c r="A47" s="53" t="s">
        <v>271</v>
      </c>
      <c r="B47" s="52">
        <v>3</v>
      </c>
      <c r="C47" s="52">
        <v>12</v>
      </c>
      <c r="D47" s="52">
        <v>19</v>
      </c>
      <c r="E47" s="52"/>
      <c r="F47"/>
      <c r="G47" s="52" t="s">
        <v>308</v>
      </c>
      <c r="H47" s="52">
        <v>0</v>
      </c>
      <c r="I47" s="52">
        <v>0</v>
      </c>
      <c r="J47" s="52">
        <f>ENROLLMENT!L26</f>
        <v>17</v>
      </c>
    </row>
    <row r="48" spans="1:10" x14ac:dyDescent="0.25">
      <c r="A48" s="53" t="s">
        <v>95</v>
      </c>
      <c r="B48" s="52">
        <v>381</v>
      </c>
      <c r="C48" s="52">
        <v>407</v>
      </c>
      <c r="D48" s="52">
        <v>427</v>
      </c>
      <c r="E48" s="59"/>
      <c r="F48"/>
      <c r="G48" s="53" t="s">
        <v>215</v>
      </c>
      <c r="H48" s="52">
        <v>12</v>
      </c>
      <c r="I48" s="52">
        <v>14</v>
      </c>
      <c r="J48" s="52">
        <f>ENROLLMENT!L27</f>
        <v>6</v>
      </c>
    </row>
    <row r="49" spans="1:10" x14ac:dyDescent="0.25">
      <c r="A49" s="53" t="s">
        <v>169</v>
      </c>
      <c r="B49" s="52">
        <v>192</v>
      </c>
      <c r="C49" s="52">
        <v>173</v>
      </c>
      <c r="D49" s="52">
        <v>153</v>
      </c>
      <c r="E49" s="56"/>
      <c r="G49" s="52" t="s">
        <v>214</v>
      </c>
      <c r="H49" s="54">
        <v>75</v>
      </c>
      <c r="I49" s="54">
        <v>75</v>
      </c>
      <c r="J49" s="54">
        <f>ENROLLMENT!L28</f>
        <v>77</v>
      </c>
    </row>
    <row r="50" spans="1:10" x14ac:dyDescent="0.25">
      <c r="A50" s="53" t="s">
        <v>96</v>
      </c>
      <c r="B50" s="52">
        <v>17</v>
      </c>
      <c r="C50" s="52">
        <v>19</v>
      </c>
      <c r="D50" s="52">
        <v>16</v>
      </c>
      <c r="E50" s="56"/>
      <c r="G50" s="57" t="s">
        <v>23</v>
      </c>
      <c r="H50" s="56">
        <f>SUM(H39:H49)</f>
        <v>795</v>
      </c>
      <c r="I50" s="56">
        <f>SUM(I39:I49)</f>
        <v>811</v>
      </c>
      <c r="J50" s="56">
        <f>SUM(J39:J49)</f>
        <v>826</v>
      </c>
    </row>
    <row r="51" spans="1:10" x14ac:dyDescent="0.25">
      <c r="A51" s="53" t="s">
        <v>97</v>
      </c>
      <c r="B51" s="52">
        <v>2</v>
      </c>
      <c r="C51" s="52">
        <v>0</v>
      </c>
      <c r="D51" s="52">
        <v>0</v>
      </c>
      <c r="E51" s="37"/>
      <c r="G51" s="56"/>
      <c r="H51" s="37"/>
    </row>
    <row r="52" spans="1:10" x14ac:dyDescent="0.25">
      <c r="A52" s="53" t="s">
        <v>98</v>
      </c>
      <c r="B52" s="52">
        <v>35</v>
      </c>
      <c r="C52" s="52">
        <v>36</v>
      </c>
      <c r="D52" s="52">
        <v>44</v>
      </c>
      <c r="E52" s="37"/>
      <c r="G52" s="56" t="s">
        <v>111</v>
      </c>
      <c r="H52" s="37"/>
    </row>
    <row r="53" spans="1:10" x14ac:dyDescent="0.25">
      <c r="A53" s="53" t="s">
        <v>99</v>
      </c>
      <c r="B53" s="52">
        <v>63</v>
      </c>
      <c r="C53" s="52">
        <v>51</v>
      </c>
      <c r="D53" s="52">
        <v>48</v>
      </c>
      <c r="E53" s="37"/>
      <c r="G53" s="56"/>
    </row>
    <row r="54" spans="1:10" x14ac:dyDescent="0.25">
      <c r="A54" s="53" t="s">
        <v>161</v>
      </c>
      <c r="B54" s="52">
        <v>54</v>
      </c>
      <c r="C54" s="52">
        <v>57</v>
      </c>
      <c r="D54" s="52">
        <v>56</v>
      </c>
      <c r="E54" s="37"/>
      <c r="G54" s="37"/>
      <c r="H54" s="37"/>
    </row>
    <row r="55" spans="1:10" x14ac:dyDescent="0.25">
      <c r="A55" s="53" t="s">
        <v>305</v>
      </c>
      <c r="B55" s="52">
        <v>0</v>
      </c>
      <c r="C55" s="52">
        <v>31</v>
      </c>
      <c r="D55" s="52">
        <v>16</v>
      </c>
      <c r="E55" s="37"/>
      <c r="G55" s="37"/>
      <c r="H55" s="37"/>
    </row>
    <row r="56" spans="1:10" x14ac:dyDescent="0.25">
      <c r="A56" s="53" t="s">
        <v>272</v>
      </c>
      <c r="B56" s="54">
        <v>24</v>
      </c>
      <c r="C56" s="54">
        <v>29</v>
      </c>
      <c r="D56" s="54">
        <v>23</v>
      </c>
      <c r="E56" s="37"/>
    </row>
    <row r="57" spans="1:10" x14ac:dyDescent="0.25">
      <c r="A57" s="56" t="s">
        <v>23</v>
      </c>
      <c r="B57" s="56">
        <f>SUM(B3:B56)</f>
        <v>2850</v>
      </c>
      <c r="C57" s="56">
        <f>SUM(C3:C56)</f>
        <v>2894</v>
      </c>
      <c r="D57" s="56">
        <f>SUM(D3:D56)</f>
        <v>2888</v>
      </c>
      <c r="E57" s="37"/>
    </row>
    <row r="58" spans="1:10" x14ac:dyDescent="0.25">
      <c r="E58" s="37"/>
    </row>
    <row r="59" spans="1:10" x14ac:dyDescent="0.25">
      <c r="E59" s="61"/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79" orientation="portrait" horizontalDpi="4294967292" verticalDpi="300" r:id="rId2"/>
  <headerFooter alignWithMargins="0">
    <oddHeader>&amp;C&amp;"Times New Roman,Regular"&amp;UComparison of Enrollment by Major*&amp;U
2018-2020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E77ECC3253642A9435A3F51AF2641" ma:contentTypeVersion="12" ma:contentTypeDescription="Create a new document." ma:contentTypeScope="" ma:versionID="0267e3c9848e4bc525da37c50c93aef6">
  <xsd:schema xmlns:xsd="http://www.w3.org/2001/XMLSchema" xmlns:xs="http://www.w3.org/2001/XMLSchema" xmlns:p="http://schemas.microsoft.com/office/2006/metadata/properties" xmlns:ns3="da8f180a-8fce-4cb7-8eda-852b50b24d73" xmlns:ns4="4e2a0e66-4cb3-44a0-82ff-3da8e9d27595" targetNamespace="http://schemas.microsoft.com/office/2006/metadata/properties" ma:root="true" ma:fieldsID="aa93126c852c4db5f1410e45389d2c42" ns3:_="" ns4:_="">
    <xsd:import namespace="da8f180a-8fce-4cb7-8eda-852b50b24d73"/>
    <xsd:import namespace="4e2a0e66-4cb3-44a0-82ff-3da8e9d275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f180a-8fce-4cb7-8eda-852b50b24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0e66-4cb3-44a0-82ff-3da8e9d27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915AE4-5751-4402-9075-30C90D143914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4e2a0e66-4cb3-44a0-82ff-3da8e9d27595"/>
    <ds:schemaRef ds:uri="da8f180a-8fce-4cb7-8eda-852b50b24d73"/>
  </ds:schemaRefs>
</ds:datastoreItem>
</file>

<file path=customXml/itemProps2.xml><?xml version="1.0" encoding="utf-8"?>
<ds:datastoreItem xmlns:ds="http://schemas.openxmlformats.org/officeDocument/2006/customXml" ds:itemID="{8A5A6532-F530-4395-B901-B0169E5B5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F92AB9-10DF-4CB4-8FE5-981A1554E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f180a-8fce-4cb7-8eda-852b50b24d73"/>
    <ds:schemaRef ds:uri="4e2a0e66-4cb3-44a0-82ff-3da8e9d27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'RELIGIOUS TRADITIONS'!Print_Area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chayes10@elon.edu</dc:creator>
  <cp:lastModifiedBy>Casey Hayes</cp:lastModifiedBy>
  <cp:lastPrinted>2017-09-22T13:43:32Z</cp:lastPrinted>
  <dcterms:created xsi:type="dcterms:W3CDTF">1999-09-08T13:32:08Z</dcterms:created>
  <dcterms:modified xsi:type="dcterms:W3CDTF">2020-09-03T17:49:59Z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e83c6d59-079b-4895-ad94-c0ede42c9bd4</vt:lpwstr>
  </property>
  <property fmtid="{D5CDD505-2E9C-101B-9397-08002B2CF9AE}" pid="3" name="ContentTypeId">
    <vt:lpwstr>0x010100416E77ECC3253642A9435A3F51AF2641</vt:lpwstr>
  </property>
</Properties>
</file>